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840" tabRatio="869" activeTab="22"/>
  </bookViews>
  <sheets>
    <sheet name="综合1" sheetId="16" r:id="rId1"/>
    <sheet name="综合2" sheetId="17" r:id="rId2"/>
    <sheet name="综合3" sheetId="18" r:id="rId3"/>
    <sheet name="综合4" sheetId="19" r:id="rId4"/>
    <sheet name="工业1" sheetId="30" r:id="rId5"/>
    <sheet name="工业2" sheetId="2" r:id="rId6"/>
    <sheet name="能源" sheetId="3" r:id="rId7"/>
    <sheet name="财政1" sheetId="25" r:id="rId8"/>
    <sheet name="财政" sheetId="7" r:id="rId9"/>
    <sheet name="金融1" sheetId="26" r:id="rId10"/>
    <sheet name="金融" sheetId="9" r:id="rId11"/>
    <sheet name="商贸" sheetId="27" r:id="rId12"/>
    <sheet name="社零1" sheetId="20" r:id="rId13"/>
    <sheet name="社零2" sheetId="11" r:id="rId14"/>
    <sheet name="网络零售额" sheetId="13" r:id="rId15"/>
    <sheet name="进出口" sheetId="12" r:id="rId16"/>
    <sheet name="保费" sheetId="29" r:id="rId17"/>
    <sheet name="全体居民" sheetId="24" r:id="rId18"/>
    <sheet name="城镇居民" sheetId="21" r:id="rId19"/>
    <sheet name="农村居民" sheetId="15" r:id="rId20"/>
    <sheet name="农业总产值" sheetId="22" r:id="rId21"/>
    <sheet name="旅游" sheetId="23" r:id="rId22"/>
    <sheet name="Sheet1" sheetId="28" r:id="rId23"/>
  </sheets>
  <calcPr calcId="144525"/>
</workbook>
</file>

<file path=xl/calcChain.xml><?xml version="1.0" encoding="utf-8"?>
<calcChain xmlns="http://schemas.openxmlformats.org/spreadsheetml/2006/main">
  <c r="O28" i="28" l="1"/>
  <c r="N28" i="28"/>
  <c r="M28" i="28"/>
  <c r="L28" i="28"/>
  <c r="K28" i="28"/>
  <c r="J28" i="28"/>
  <c r="I28" i="28"/>
  <c r="H28" i="28"/>
  <c r="G28" i="28"/>
  <c r="F28" i="28"/>
  <c r="E28" i="28"/>
  <c r="C28" i="28"/>
  <c r="B28" i="28"/>
  <c r="O14" i="28"/>
  <c r="N14" i="28"/>
  <c r="M14" i="28"/>
  <c r="L14" i="28"/>
  <c r="K14" i="28"/>
  <c r="J14" i="28"/>
  <c r="I14" i="28"/>
  <c r="H14" i="28"/>
  <c r="G14" i="28"/>
  <c r="F14" i="28"/>
  <c r="E14" i="28"/>
  <c r="D14" i="28"/>
  <c r="C14" i="28"/>
  <c r="B14" i="28"/>
  <c r="C16" i="23"/>
  <c r="C18" i="24"/>
  <c r="C19" i="29"/>
  <c r="M20" i="12"/>
  <c r="K20" i="12"/>
  <c r="E19" i="12"/>
  <c r="C19" i="12"/>
  <c r="G16" i="12"/>
  <c r="E16" i="12"/>
  <c r="D16" i="12"/>
  <c r="C16" i="12"/>
  <c r="B16" i="12"/>
  <c r="G15" i="12"/>
  <c r="E15" i="12"/>
  <c r="D15" i="12"/>
  <c r="C15" i="12"/>
  <c r="B15" i="12"/>
  <c r="G14" i="12"/>
  <c r="E14" i="12"/>
  <c r="D14" i="12"/>
  <c r="C14" i="12"/>
  <c r="B14" i="12"/>
  <c r="G13" i="12"/>
  <c r="E13" i="12"/>
  <c r="D13" i="12"/>
  <c r="C13" i="12"/>
  <c r="B13" i="12"/>
  <c r="G12" i="12"/>
  <c r="E12" i="12"/>
  <c r="D12" i="12"/>
  <c r="C12" i="12"/>
  <c r="B12" i="12"/>
  <c r="G11" i="12"/>
  <c r="E11" i="12"/>
  <c r="D11" i="12"/>
  <c r="C11" i="12"/>
  <c r="B11" i="12"/>
  <c r="G10" i="12"/>
  <c r="E10" i="12"/>
  <c r="D10" i="12"/>
  <c r="C10" i="12"/>
  <c r="B10" i="12"/>
  <c r="G9" i="12"/>
  <c r="E9" i="12"/>
  <c r="D9" i="12"/>
  <c r="C9" i="12"/>
  <c r="B9" i="12"/>
  <c r="E8" i="12"/>
  <c r="D8" i="12"/>
  <c r="C8" i="12"/>
  <c r="B8" i="12"/>
  <c r="G7" i="12"/>
  <c r="G6" i="12"/>
  <c r="E6" i="12"/>
  <c r="D6" i="12"/>
  <c r="C6" i="12"/>
  <c r="B6" i="12"/>
  <c r="C16" i="11"/>
  <c r="C16" i="20"/>
  <c r="B16" i="20"/>
  <c r="E18" i="9"/>
  <c r="C18" i="9"/>
  <c r="C17" i="26"/>
  <c r="G17" i="7"/>
  <c r="E17" i="7"/>
  <c r="C17" i="7"/>
  <c r="I17" i="3"/>
  <c r="H17" i="3"/>
  <c r="I16" i="3"/>
  <c r="H16" i="3"/>
  <c r="I15" i="3"/>
  <c r="H15" i="3"/>
  <c r="I14" i="3"/>
  <c r="H14" i="3"/>
  <c r="I13" i="3"/>
  <c r="H13" i="3"/>
  <c r="I12" i="3"/>
  <c r="H12" i="3"/>
  <c r="I11" i="3"/>
  <c r="H11" i="3"/>
  <c r="I10" i="3"/>
  <c r="H10" i="3"/>
  <c r="I9" i="3"/>
  <c r="H9" i="3"/>
  <c r="I8" i="3"/>
  <c r="H8" i="3"/>
  <c r="H15" i="2"/>
  <c r="G15" i="2"/>
  <c r="F15" i="2"/>
  <c r="H14" i="2"/>
  <c r="G14" i="2"/>
  <c r="F14" i="2"/>
  <c r="H13" i="2"/>
  <c r="G13" i="2"/>
  <c r="F13" i="2"/>
  <c r="H12" i="2"/>
  <c r="G12" i="2"/>
  <c r="F12" i="2"/>
  <c r="H11" i="2"/>
  <c r="G11" i="2"/>
  <c r="F11" i="2"/>
  <c r="H10" i="2"/>
  <c r="G10" i="2"/>
  <c r="F10" i="2"/>
  <c r="H9" i="2"/>
  <c r="G9" i="2"/>
  <c r="F9" i="2"/>
  <c r="H8" i="2"/>
  <c r="G8" i="2"/>
  <c r="F8" i="2"/>
  <c r="H7" i="2"/>
  <c r="G7" i="2"/>
  <c r="F7" i="2"/>
  <c r="G18" i="30"/>
  <c r="G17" i="30"/>
  <c r="G16" i="30"/>
  <c r="G15" i="30"/>
  <c r="G14" i="30"/>
  <c r="G13" i="30"/>
  <c r="G11" i="30"/>
  <c r="G10" i="30"/>
  <c r="G9" i="30"/>
  <c r="G7" i="30"/>
  <c r="G6" i="30"/>
  <c r="G5" i="30"/>
  <c r="C23" i="17"/>
  <c r="B23" i="17"/>
  <c r="C22" i="17"/>
  <c r="B22" i="17"/>
  <c r="C21" i="17"/>
  <c r="C20" i="17"/>
  <c r="B20" i="17"/>
  <c r="C17" i="17"/>
  <c r="B17" i="17"/>
  <c r="C16" i="17"/>
  <c r="B16" i="17"/>
  <c r="C15" i="17"/>
  <c r="B15" i="17"/>
  <c r="C14" i="17"/>
  <c r="B14" i="17"/>
  <c r="C13" i="17"/>
  <c r="B13" i="17"/>
  <c r="C12" i="17"/>
  <c r="B12" i="17"/>
  <c r="C11" i="17"/>
  <c r="B11" i="17"/>
  <c r="C10" i="17"/>
  <c r="B10" i="17"/>
  <c r="C9" i="17"/>
  <c r="B9" i="17"/>
  <c r="C8" i="17"/>
  <c r="B8" i="17"/>
  <c r="C7" i="17"/>
  <c r="B7" i="17"/>
  <c r="C6" i="17"/>
  <c r="B6" i="17"/>
  <c r="C5" i="17"/>
  <c r="B5" i="17"/>
</calcChain>
</file>

<file path=xl/sharedStrings.xml><?xml version="1.0" encoding="utf-8"?>
<sst xmlns="http://schemas.openxmlformats.org/spreadsheetml/2006/main" count="625" uniqueCount="285">
  <si>
    <t>缙云主要经济指标</t>
  </si>
  <si>
    <t>2020年10月          单位：亿元</t>
  </si>
  <si>
    <t>指标</t>
  </si>
  <si>
    <t>总量</t>
  </si>
  <si>
    <t>增速</t>
  </si>
  <si>
    <t>%</t>
  </si>
  <si>
    <t>排名</t>
  </si>
  <si>
    <t>一、地区生产总值（2020年3季度）</t>
  </si>
  <si>
    <t>地区生产总值</t>
  </si>
  <si>
    <t>其中：第一产业</t>
  </si>
  <si>
    <t xml:space="preserve">      第二产业</t>
  </si>
  <si>
    <t xml:space="preserve">      #工业</t>
  </si>
  <si>
    <t xml:space="preserve">      第三产业</t>
  </si>
  <si>
    <t>二、农业（2020年3季度）</t>
  </si>
  <si>
    <t>农林牧渔业增加值</t>
  </si>
  <si>
    <t>三、工业</t>
  </si>
  <si>
    <t>规模以上工业企业数（家）</t>
  </si>
  <si>
    <t>-</t>
  </si>
  <si>
    <t>规模以上工业增加值</t>
  </si>
  <si>
    <t>四、建筑业（2020年3季度）</t>
  </si>
  <si>
    <t>建筑业总产值</t>
  </si>
  <si>
    <t>其中：省内产值</t>
  </si>
  <si>
    <t>五、对内贸易</t>
  </si>
  <si>
    <t>社会消费品零售总额（2020年3季度）</t>
  </si>
  <si>
    <t>限额以上社会消费品零售总额</t>
  </si>
  <si>
    <t>六、对外贸易(2020年10月)</t>
  </si>
  <si>
    <t>进出口总额</t>
  </si>
  <si>
    <t>#出口总额</t>
  </si>
  <si>
    <t>七、财政</t>
  </si>
  <si>
    <t>财政总收入</t>
  </si>
  <si>
    <t>#一般公共预算收入</t>
  </si>
  <si>
    <t>一般公共预算支出</t>
  </si>
  <si>
    <t>八、金融</t>
  </si>
  <si>
    <t>人民币存款余额</t>
  </si>
  <si>
    <t>人民币贷款余额</t>
  </si>
  <si>
    <t>九、用电情况</t>
  </si>
  <si>
    <t>全社会用电量（亿千瓦时）</t>
  </si>
  <si>
    <t>#工业用电量（亿千瓦时）</t>
  </si>
  <si>
    <t>十、居民收入（2020年3季度）</t>
  </si>
  <si>
    <t>全体常住居民人均可支配收入（元）</t>
  </si>
  <si>
    <t>#城镇常住居民人均可支配收入（元）</t>
  </si>
  <si>
    <t>#农村常住居民人均可支配收入（元）</t>
  </si>
  <si>
    <t>十一、旅游（2020年3季度）</t>
  </si>
  <si>
    <t>旅游总收入</t>
  </si>
  <si>
    <t>缙云县生产总值</t>
  </si>
  <si>
    <t>缙云县2020年3季度地区生产总值报表</t>
  </si>
  <si>
    <t>2020年3季度      单位：亿元</t>
  </si>
  <si>
    <r>
      <rPr>
        <sz val="10"/>
        <rFont val="宋体"/>
        <family val="3"/>
        <charset val="134"/>
      </rPr>
      <t>按现行价格计算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亿元）</t>
    </r>
  </si>
  <si>
    <t>按2015年不变价格计算（亿元）</t>
  </si>
  <si>
    <t>本季止累计</t>
  </si>
  <si>
    <t>同比±%</t>
  </si>
  <si>
    <r>
      <rPr>
        <sz val="10"/>
        <color rgb="FF000000"/>
        <rFont val="Times New Roman"/>
        <family val="1"/>
      </rPr>
      <t>2020</t>
    </r>
    <r>
      <rPr>
        <sz val="10"/>
        <color rgb="FF000000"/>
        <rFont val="宋体"/>
        <family val="3"/>
        <charset val="134"/>
      </rPr>
      <t>年</t>
    </r>
  </si>
  <si>
    <r>
      <rPr>
        <sz val="10"/>
        <color rgb="FF000000"/>
        <rFont val="Times New Roman"/>
        <family val="1"/>
      </rPr>
      <t>2019</t>
    </r>
    <r>
      <rPr>
        <sz val="10"/>
        <color rgb="FF000000"/>
        <rFont val="宋体"/>
        <family val="3"/>
        <charset val="134"/>
      </rPr>
      <t>年</t>
    </r>
  </si>
  <si>
    <t>2020年</t>
  </si>
  <si>
    <t>2019年</t>
  </si>
  <si>
    <r>
      <rPr>
        <sz val="10"/>
        <rFont val="宋体"/>
        <family val="3"/>
        <charset val="134"/>
      </rPr>
      <t>比上年同期增长</t>
    </r>
    <r>
      <rPr>
        <sz val="10"/>
        <rFont val="Times New Roman"/>
        <family val="1"/>
      </rPr>
      <t>(%)</t>
    </r>
  </si>
  <si>
    <t>当季</t>
  </si>
  <si>
    <t>累计</t>
  </si>
  <si>
    <t xml:space="preserve">   农林牧渔业</t>
  </si>
  <si>
    <t>甲</t>
  </si>
  <si>
    <t>乙</t>
  </si>
  <si>
    <t xml:space="preserve">   工业</t>
  </si>
  <si>
    <t xml:space="preserve">   建筑业</t>
  </si>
  <si>
    <r>
      <rPr>
        <sz val="9"/>
        <rFont val="Times New Roman"/>
        <family val="1"/>
      </rPr>
      <t xml:space="preserve">   </t>
    </r>
    <r>
      <rPr>
        <sz val="9"/>
        <rFont val="Times New Roman"/>
        <family val="1"/>
      </rPr>
      <t>农林牧渔业</t>
    </r>
  </si>
  <si>
    <t xml:space="preserve">   批发和零售业</t>
  </si>
  <si>
    <r>
      <rPr>
        <sz val="9"/>
        <rFont val="Times New Roman"/>
        <family val="1"/>
      </rPr>
      <t xml:space="preserve">   </t>
    </r>
    <r>
      <rPr>
        <sz val="9"/>
        <rFont val="Times New Roman"/>
        <family val="1"/>
      </rPr>
      <t>#农、林、牧、渔服务业</t>
    </r>
  </si>
  <si>
    <t xml:space="preserve">   交通运输、仓储和邮政业</t>
  </si>
  <si>
    <r>
      <rPr>
        <sz val="9"/>
        <rFont val="Times New Roman"/>
        <family val="1"/>
      </rPr>
      <t xml:space="preserve">   </t>
    </r>
    <r>
      <rPr>
        <sz val="9"/>
        <rFont val="Times New Roman"/>
        <family val="1"/>
      </rPr>
      <t>工业</t>
    </r>
  </si>
  <si>
    <t xml:space="preserve">   住宿餐饮业</t>
  </si>
  <si>
    <r>
      <rPr>
        <sz val="9"/>
        <rFont val="Times New Roman"/>
        <family val="1"/>
      </rPr>
      <t xml:space="preserve">   </t>
    </r>
    <r>
      <rPr>
        <sz val="9"/>
        <rFont val="Times New Roman"/>
        <family val="1"/>
      </rPr>
      <t>#开采辅助活动</t>
    </r>
  </si>
  <si>
    <t xml:space="preserve">   金融业</t>
  </si>
  <si>
    <r>
      <rPr>
        <sz val="9"/>
        <rFont val="Times New Roman"/>
        <family val="1"/>
      </rPr>
      <t xml:space="preserve">   </t>
    </r>
    <r>
      <rPr>
        <sz val="9"/>
        <rFont val="Times New Roman"/>
        <family val="1"/>
      </rPr>
      <t>#金属制品、机械和设备修理业</t>
    </r>
  </si>
  <si>
    <t xml:space="preserve">   房地产业</t>
  </si>
  <si>
    <r>
      <rPr>
        <sz val="9"/>
        <rFont val="Times New Roman"/>
        <family val="1"/>
      </rPr>
      <t xml:space="preserve">   </t>
    </r>
    <r>
      <rPr>
        <sz val="9"/>
        <rFont val="Times New Roman"/>
        <family val="1"/>
      </rPr>
      <t>建筑业</t>
    </r>
  </si>
  <si>
    <t xml:space="preserve">   其他服务业</t>
  </si>
  <si>
    <r>
      <rPr>
        <sz val="9"/>
        <rFont val="Times New Roman"/>
        <family val="1"/>
      </rPr>
      <t xml:space="preserve">   </t>
    </r>
    <r>
      <rPr>
        <sz val="9"/>
        <rFont val="Times New Roman"/>
        <family val="1"/>
      </rPr>
      <t>批发和零售业</t>
    </r>
  </si>
  <si>
    <t>第一产业</t>
  </si>
  <si>
    <r>
      <rPr>
        <sz val="9"/>
        <rFont val="Times New Roman"/>
        <family val="1"/>
      </rPr>
      <t xml:space="preserve">       </t>
    </r>
    <r>
      <rPr>
        <sz val="9"/>
        <rFont val="Times New Roman"/>
        <family val="1"/>
      </rPr>
      <t>批发业</t>
    </r>
  </si>
  <si>
    <t>第二产业</t>
  </si>
  <si>
    <r>
      <rPr>
        <sz val="9"/>
        <rFont val="Times New Roman"/>
        <family val="1"/>
      </rPr>
      <t xml:space="preserve">       </t>
    </r>
    <r>
      <rPr>
        <sz val="9"/>
        <rFont val="Times New Roman"/>
        <family val="1"/>
      </rPr>
      <t>零售业</t>
    </r>
  </si>
  <si>
    <t>第三产业</t>
  </si>
  <si>
    <r>
      <rPr>
        <sz val="9"/>
        <rFont val="Times New Roman"/>
        <family val="1"/>
      </rPr>
      <t xml:space="preserve">   </t>
    </r>
    <r>
      <rPr>
        <sz val="9"/>
        <rFont val="Times New Roman"/>
        <family val="1"/>
      </rPr>
      <t>交通运输、仓储和邮政业</t>
    </r>
  </si>
  <si>
    <t>缙云县生产总值构成%</t>
  </si>
  <si>
    <r>
      <rPr>
        <sz val="9"/>
        <rFont val="Times New Roman"/>
        <family val="1"/>
      </rPr>
      <t xml:space="preserve">  </t>
    </r>
    <r>
      <rPr>
        <sz val="9"/>
        <rFont val="Times New Roman"/>
        <family val="1"/>
      </rPr>
      <t>住宿餐饮业</t>
    </r>
  </si>
  <si>
    <t>2020年3季度</t>
  </si>
  <si>
    <t>上年同期</t>
  </si>
  <si>
    <r>
      <rPr>
        <sz val="9"/>
        <rFont val="Times New Roman"/>
        <family val="1"/>
      </rPr>
      <t xml:space="preserve">      </t>
    </r>
    <r>
      <rPr>
        <sz val="9"/>
        <rFont val="Times New Roman"/>
        <family val="1"/>
      </rPr>
      <t>住宿业</t>
    </r>
  </si>
  <si>
    <r>
      <rPr>
        <sz val="9"/>
        <rFont val="Times New Roman"/>
        <family val="1"/>
      </rPr>
      <t xml:space="preserve">      </t>
    </r>
    <r>
      <rPr>
        <sz val="9"/>
        <rFont val="Times New Roman"/>
        <family val="1"/>
      </rPr>
      <t>餐饮业</t>
    </r>
  </si>
  <si>
    <r>
      <rPr>
        <sz val="9"/>
        <rFont val="Times New Roman"/>
        <family val="1"/>
      </rPr>
      <t xml:space="preserve">   </t>
    </r>
    <r>
      <rPr>
        <sz val="9"/>
        <rFont val="Times New Roman"/>
        <family val="1"/>
      </rPr>
      <t>金融业</t>
    </r>
  </si>
  <si>
    <t>工业</t>
  </si>
  <si>
    <r>
      <rPr>
        <sz val="9"/>
        <rFont val="Times New Roman"/>
        <family val="1"/>
      </rPr>
      <t xml:space="preserve">  </t>
    </r>
    <r>
      <rPr>
        <sz val="9"/>
        <rFont val="Times New Roman"/>
        <family val="1"/>
      </rPr>
      <t>房地产业</t>
    </r>
  </si>
  <si>
    <r>
      <rPr>
        <sz val="9"/>
        <rFont val="Times New Roman"/>
        <family val="1"/>
      </rPr>
      <t xml:space="preserve">       </t>
    </r>
    <r>
      <rPr>
        <sz val="9"/>
        <rFont val="Times New Roman"/>
        <family val="1"/>
      </rPr>
      <t>K门类房地产业</t>
    </r>
  </si>
  <si>
    <r>
      <rPr>
        <sz val="9"/>
        <rFont val="Times New Roman"/>
        <family val="1"/>
      </rPr>
      <t xml:space="preserve">       </t>
    </r>
    <r>
      <rPr>
        <sz val="9"/>
        <rFont val="宋体"/>
        <family val="3"/>
        <charset val="134"/>
      </rPr>
      <t>自有房地产经营活动</t>
    </r>
  </si>
  <si>
    <t>其他服务业</t>
  </si>
  <si>
    <r>
      <rPr>
        <sz val="9"/>
        <rFont val="Times New Roman"/>
        <family val="1"/>
      </rPr>
      <t xml:space="preserve">      </t>
    </r>
    <r>
      <rPr>
        <sz val="9"/>
        <rFont val="宋体"/>
        <family val="3"/>
        <charset val="134"/>
      </rPr>
      <t>营利性服务业</t>
    </r>
  </si>
  <si>
    <r>
      <rPr>
        <sz val="9"/>
        <rFont val="宋体"/>
        <family val="3"/>
        <charset val="134"/>
      </rPr>
      <t xml:space="preserve">   </t>
    </r>
    <r>
      <rPr>
        <sz val="9"/>
        <rFont val="宋体"/>
        <family val="3"/>
        <charset val="134"/>
      </rPr>
      <t>非营利性服务业</t>
    </r>
  </si>
  <si>
    <t>比重</t>
  </si>
  <si>
    <r>
      <rPr>
        <sz val="9"/>
        <rFont val="Times New Roman"/>
        <family val="1"/>
      </rPr>
      <t xml:space="preserve">   </t>
    </r>
    <r>
      <rPr>
        <sz val="9"/>
        <rFont val="宋体"/>
        <family val="3"/>
        <charset val="134"/>
      </rPr>
      <t>工业</t>
    </r>
  </si>
  <si>
    <t>缙云县分季度GDP情况</t>
  </si>
  <si>
    <t xml:space="preserve">   单位：亿元</t>
  </si>
  <si>
    <t xml:space="preserve">2018年1季度           </t>
  </si>
  <si>
    <t>2018年2季度</t>
  </si>
  <si>
    <t>2018年3季度</t>
  </si>
  <si>
    <t>2018年4季度</t>
  </si>
  <si>
    <t>2019年1季度</t>
  </si>
  <si>
    <t>2019年2季度</t>
  </si>
  <si>
    <t>2019年3季度</t>
  </si>
  <si>
    <t>2019年4季度</t>
  </si>
  <si>
    <t>2020年1季度</t>
  </si>
  <si>
    <t>2020年2季度</t>
  </si>
  <si>
    <t>2020年4季度</t>
  </si>
  <si>
    <t>县（市、区）生产总值</t>
  </si>
  <si>
    <r>
      <rPr>
        <sz val="11"/>
        <color theme="1"/>
        <rFont val="方正书宋简体"/>
        <charset val="134"/>
      </rPr>
      <t xml:space="preserve">2020年3季度 </t>
    </r>
    <r>
      <rPr>
        <b/>
        <sz val="11"/>
        <color theme="1"/>
        <rFont val="方正书宋简体"/>
        <charset val="134"/>
      </rPr>
      <t xml:space="preserve">    </t>
    </r>
    <r>
      <rPr>
        <sz val="11"/>
        <color theme="1"/>
        <rFont val="方正书宋简体"/>
        <charset val="134"/>
      </rPr>
      <t xml:space="preserve">     单位：亿元</t>
    </r>
  </si>
  <si>
    <t>指      标</t>
  </si>
  <si>
    <t>其中：第三产业增加值</t>
  </si>
  <si>
    <t>累  计</t>
  </si>
  <si>
    <t>全  市</t>
  </si>
  <si>
    <t>莲都区</t>
  </si>
  <si>
    <t>其中：开发区</t>
  </si>
  <si>
    <t>青田县</t>
  </si>
  <si>
    <t>缙云县</t>
  </si>
  <si>
    <t>遂昌县</t>
  </si>
  <si>
    <t>松阳县</t>
  </si>
  <si>
    <t>云和县</t>
  </si>
  <si>
    <t>庆元县</t>
  </si>
  <si>
    <t>景宁县</t>
  </si>
  <si>
    <t>龙泉市</t>
  </si>
  <si>
    <t>全县规模以上工业增加值</t>
  </si>
  <si>
    <t xml:space="preserve">                      2020年10月               单位:万元</t>
  </si>
  <si>
    <t>指    标</t>
  </si>
  <si>
    <t>同比±％</t>
  </si>
  <si>
    <t>6月</t>
  </si>
  <si>
    <t>3月</t>
  </si>
  <si>
    <t>比上半年提高</t>
  </si>
  <si>
    <t>工业增加值</t>
  </si>
  <si>
    <t xml:space="preserve">  其中：十七大传统制造业</t>
  </si>
  <si>
    <t xml:space="preserve">        民营经济</t>
  </si>
  <si>
    <t xml:space="preserve">  产业升级：</t>
  </si>
  <si>
    <t xml:space="preserve">    战略性新兴产业</t>
  </si>
  <si>
    <t xml:space="preserve">    高新技术产业</t>
  </si>
  <si>
    <t xml:space="preserve">    装备制造业</t>
  </si>
  <si>
    <t xml:space="preserve">  六大产业：</t>
  </si>
  <si>
    <t xml:space="preserve">    数字经济核心产业制造业</t>
  </si>
  <si>
    <t xml:space="preserve">    高端装备制造业</t>
  </si>
  <si>
    <t xml:space="preserve">    时尚制造业</t>
  </si>
  <si>
    <t xml:space="preserve">    节能环保制造业</t>
  </si>
  <si>
    <t xml:space="preserve">    健康产品制造业</t>
  </si>
  <si>
    <t xml:space="preserve">    文化制造业</t>
  </si>
  <si>
    <t>县（市、区）规模以上工业增加值</t>
  </si>
  <si>
    <t xml:space="preserve">                2020年10月             单位:万元</t>
  </si>
  <si>
    <t>指  标</t>
  </si>
  <si>
    <t>累  计</t>
  </si>
  <si>
    <t>全  市</t>
  </si>
  <si>
    <t xml:space="preserve">  其中：丽水经济开发区</t>
  </si>
  <si>
    <t>草稿区</t>
  </si>
  <si>
    <t>县（市、区）全社会用电量</t>
  </si>
  <si>
    <t xml:space="preserve">          2020年10月          单位：万千瓦时</t>
  </si>
  <si>
    <t>指  标</t>
  </si>
  <si>
    <t>全社会用电量</t>
  </si>
  <si>
    <t>其中：工业用电量</t>
  </si>
  <si>
    <t>本月止</t>
  </si>
  <si>
    <t>同比</t>
  </si>
  <si>
    <t>±%</t>
  </si>
  <si>
    <t>其中：丽水经济开发区</t>
  </si>
  <si>
    <t>注：本表数据来源于丽水市电业局。</t>
  </si>
  <si>
    <t>全县财政收支情况</t>
  </si>
  <si>
    <t>2020年10月     单位：万元</t>
  </si>
  <si>
    <t>一、一般公共预算收入</t>
  </si>
  <si>
    <t>（一）税收收入</t>
  </si>
  <si>
    <t>其中：增值税（50%部分）</t>
  </si>
  <si>
    <t>（二）非税收收入</t>
  </si>
  <si>
    <t>二、上划中央“五税收入”</t>
  </si>
  <si>
    <t>三、财政总收入</t>
  </si>
  <si>
    <t>四、一般公共预算支出</t>
  </si>
  <si>
    <t>一般公共服务</t>
  </si>
  <si>
    <t>五、民生支出</t>
  </si>
  <si>
    <t>县（市、区）财政收支</t>
  </si>
  <si>
    <t>2020年10月           单位：万元</t>
  </si>
  <si>
    <t>指 标</t>
  </si>
  <si>
    <t>一般公共预算收入</t>
  </si>
  <si>
    <t>注：本表数据来源丽水市财政局，增长速度以可比口径计算。</t>
  </si>
  <si>
    <t>全县金融机构人民币信贷收支情况</t>
  </si>
  <si>
    <t>2020年10月末     单位：万元</t>
  </si>
  <si>
    <t>金融机构存款余额（本外币）</t>
  </si>
  <si>
    <t>金融机构贷款余额（本外币）</t>
  </si>
  <si>
    <t>金融机构存款余额（人民币）</t>
  </si>
  <si>
    <t xml:space="preserve">  1、住户存款</t>
  </si>
  <si>
    <t xml:space="preserve">  2、非金融企业存款</t>
  </si>
  <si>
    <t xml:space="preserve">  3、广义政府存款</t>
  </si>
  <si>
    <t xml:space="preserve">  4、非银行业金融机构存款</t>
  </si>
  <si>
    <t>金融系统贷款余额（人民币）</t>
  </si>
  <si>
    <t xml:space="preserve">  1、住户贷款</t>
  </si>
  <si>
    <t xml:space="preserve">    其中：短期贷款</t>
  </si>
  <si>
    <t xml:space="preserve">         中长期贷款</t>
  </si>
  <si>
    <r>
      <rPr>
        <sz val="11"/>
        <color theme="1"/>
        <rFont val="方正书宋简体"/>
        <charset val="134"/>
      </rPr>
      <t xml:space="preserve">  </t>
    </r>
    <r>
      <rPr>
        <sz val="10"/>
        <color theme="1"/>
        <rFont val="方正书宋简体"/>
        <charset val="134"/>
      </rPr>
      <t>2、非金融企业及机关团体贷款</t>
    </r>
  </si>
  <si>
    <t>人民币存贷比（%）</t>
  </si>
  <si>
    <t>县（市、区）金融系统人民币存、贷款</t>
  </si>
  <si>
    <t>2020年10月末          单位：万元</t>
  </si>
  <si>
    <t>存款余额</t>
  </si>
  <si>
    <t>贷款余额</t>
  </si>
  <si>
    <t>存贷比</t>
  </si>
  <si>
    <t>月 末</t>
  </si>
  <si>
    <t>（%）</t>
  </si>
  <si>
    <t xml:space="preserve"> 注：本表数据来源于中国人民银行丽水市中心支行。</t>
  </si>
  <si>
    <t>全县批发零售业、住宿餐饮业经营情况</t>
  </si>
  <si>
    <t xml:space="preserve">       2020年3季度      </t>
  </si>
  <si>
    <t>一、批发业销售额总计</t>
  </si>
  <si>
    <t>限额以上</t>
  </si>
  <si>
    <t>限额以下</t>
  </si>
  <si>
    <t>二、零售业销售额总计</t>
  </si>
  <si>
    <t>三、住宿业营业额总计</t>
  </si>
  <si>
    <t>四、餐饮业营业额总计</t>
  </si>
  <si>
    <t>县（市、区）社会消费品零售总额</t>
  </si>
  <si>
    <t>2020年3季度      单位：万元</t>
  </si>
  <si>
    <t>本季止</t>
  </si>
  <si>
    <t>县（市、区）限额以上消费品零售总额</t>
  </si>
  <si>
    <t xml:space="preserve">               2020年10月           单位：万元</t>
  </si>
  <si>
    <t>县（市、区）网络零售额</t>
  </si>
  <si>
    <t>2020年10月    单位:亿元</t>
  </si>
  <si>
    <t>比去年</t>
  </si>
  <si>
    <t xml:space="preserve">     同期±%</t>
  </si>
  <si>
    <t>注：本表数据来源于丽水市商务局。</t>
  </si>
  <si>
    <t>县（市、区）进出口总额</t>
  </si>
  <si>
    <t>2020年10月        单位：万元</t>
  </si>
  <si>
    <t>其中：出口总额</t>
  </si>
  <si>
    <t>名称</t>
  </si>
  <si>
    <t>累计进出口金额</t>
  </si>
  <si>
    <t>累计进出口金额增减(%)</t>
  </si>
  <si>
    <t>累计出口金额</t>
  </si>
  <si>
    <t>累计出口金额增减(%)</t>
  </si>
  <si>
    <t>全市</t>
  </si>
  <si>
    <t xml:space="preserve">  市本级</t>
  </si>
  <si>
    <t>大莲都</t>
  </si>
  <si>
    <t>县（市、区）保费收入</t>
  </si>
  <si>
    <t>2020年9月    单位:亿元</t>
  </si>
  <si>
    <t>比去年
同期±%</t>
  </si>
  <si>
    <r>
      <rPr>
        <sz val="11"/>
        <color theme="1"/>
        <rFont val="方正书宋简体"/>
        <charset val="134"/>
      </rPr>
      <t>总</t>
    </r>
    <r>
      <rPr>
        <sz val="11"/>
        <color theme="1"/>
        <rFont val="宋体"/>
        <family val="3"/>
        <charset val="134"/>
      </rPr>
      <t>  </t>
    </r>
    <r>
      <rPr>
        <sz val="11"/>
        <color theme="1"/>
        <rFont val="方正书宋简体"/>
        <charset val="134"/>
      </rPr>
      <t>计</t>
    </r>
  </si>
  <si>
    <r>
      <rPr>
        <sz val="11"/>
        <color theme="1"/>
        <rFont val="Arial"/>
        <family val="2"/>
      </rPr>
      <t>  </t>
    </r>
    <r>
      <rPr>
        <sz val="11"/>
        <color theme="1"/>
        <rFont val="方正书宋简体"/>
        <charset val="134"/>
      </rPr>
      <t>其中:财产险</t>
    </r>
  </si>
  <si>
    <r>
      <rPr>
        <sz val="11"/>
        <color theme="1"/>
        <rFont val="Arial"/>
        <family val="2"/>
      </rPr>
      <t>    </t>
    </r>
    <r>
      <rPr>
        <sz val="11"/>
        <color theme="1"/>
        <rFont val="方正书宋简体"/>
        <charset val="134"/>
      </rPr>
      <t xml:space="preserve">   人寿险</t>
    </r>
  </si>
  <si>
    <t>分县（市、区）</t>
  </si>
  <si>
    <t>注：本表数据来源于丽水市保险协会。</t>
  </si>
  <si>
    <t>县（市、区）全体常住居民收入</t>
  </si>
  <si>
    <t>2020年3季度        单位：元/人</t>
  </si>
  <si>
    <t>全体常住居民人均可支配收入</t>
  </si>
  <si>
    <t>注：全体居民收支增幅未扣除价格影响因素，为名义增长速度。</t>
  </si>
  <si>
    <t>县（市、区）城镇常住居民收入</t>
  </si>
  <si>
    <t>城镇常住居民人均可支配收入</t>
  </si>
  <si>
    <t>注：城镇居民收支增幅未扣除价格影响因素，为名义增长速度。</t>
  </si>
  <si>
    <t>县（市、区）农村常住居民收入</t>
  </si>
  <si>
    <t>农村常住居民人均可支配收入</t>
  </si>
  <si>
    <t>注：农村居民收支增幅未扣除价格影响因素，为名义增长速度。</t>
  </si>
  <si>
    <t>县（市、区）农业总产值</t>
  </si>
  <si>
    <t>2020年3季度         单位：亿元</t>
  </si>
  <si>
    <t>县（市、区）旅游收入</t>
  </si>
  <si>
    <r>
      <t xml:space="preserve">           2020年</t>
    </r>
    <r>
      <rPr>
        <b/>
        <sz val="12"/>
        <rFont val="宋体"/>
        <family val="3"/>
        <charset val="134"/>
      </rPr>
      <t>10</t>
    </r>
    <r>
      <rPr>
        <b/>
        <sz val="12"/>
        <rFont val="宋体"/>
        <family val="3"/>
        <charset val="134"/>
      </rPr>
      <t xml:space="preserve">月丽水分县（市、区）主要统计指标              </t>
    </r>
    <r>
      <rPr>
        <b/>
        <sz val="18"/>
        <rFont val="宋体"/>
        <family val="3"/>
        <charset val="134"/>
      </rPr>
      <t>10月</t>
    </r>
    <phoneticPr fontId="23" type="noConversion"/>
  </si>
  <si>
    <t>GDP
（亿元，3季）</t>
  </si>
  <si>
    <t>服务业增加值（亿元，3季)</t>
  </si>
  <si>
    <r>
      <t>一般公共预算收入</t>
    </r>
    <r>
      <rPr>
        <b/>
        <sz val="6"/>
        <color indexed="8"/>
        <rFont val="楷体_GB2312"/>
        <family val="3"/>
        <charset val="134"/>
      </rPr>
      <t>（亿元）</t>
    </r>
  </si>
  <si>
    <r>
      <t>一般公共预算      支出</t>
    </r>
    <r>
      <rPr>
        <b/>
        <sz val="6"/>
        <color indexed="8"/>
        <rFont val="楷体_GB2312"/>
        <family val="3"/>
        <charset val="134"/>
      </rPr>
      <t>（亿元）</t>
    </r>
  </si>
  <si>
    <r>
      <t>规模以上工业    增加值</t>
    </r>
    <r>
      <rPr>
        <b/>
        <sz val="6"/>
        <color indexed="8"/>
        <rFont val="楷体_GB2312"/>
        <family val="3"/>
        <charset val="134"/>
      </rPr>
      <t>(亿元)</t>
    </r>
  </si>
  <si>
    <t>工业用电量
（亿千瓦时）</t>
  </si>
  <si>
    <t xml:space="preserve"> 同比±%</t>
  </si>
  <si>
    <t>全 市</t>
  </si>
  <si>
    <t>莲 都</t>
  </si>
  <si>
    <t xml:space="preserve">青 田 </t>
  </si>
  <si>
    <t xml:space="preserve">缙 云 </t>
  </si>
  <si>
    <t xml:space="preserve">遂 昌 </t>
  </si>
  <si>
    <t xml:space="preserve">松 阳 </t>
  </si>
  <si>
    <t xml:space="preserve">云 和 </t>
  </si>
  <si>
    <t xml:space="preserve">庆 元 </t>
  </si>
  <si>
    <t xml:space="preserve">景 宁 </t>
  </si>
  <si>
    <t xml:space="preserve">龙 泉 </t>
  </si>
  <si>
    <t>缙云位次</t>
  </si>
  <si>
    <r>
      <t xml:space="preserve"> 限额以上消费品零售总额 </t>
    </r>
    <r>
      <rPr>
        <b/>
        <sz val="6"/>
        <color indexed="8"/>
        <rFont val="楷体_GB2312"/>
        <family val="3"/>
        <charset val="134"/>
      </rPr>
      <t>（亿元）</t>
    </r>
  </si>
  <si>
    <t>固定资产投资（亿元）</t>
  </si>
  <si>
    <t>出口总额       (1-9月）
（亿元）</t>
  </si>
  <si>
    <r>
      <t xml:space="preserve"> 金融机构人     民币存款余额   </t>
    </r>
    <r>
      <rPr>
        <b/>
        <sz val="6"/>
        <color indexed="8"/>
        <rFont val="楷体_GB2312"/>
        <family val="3"/>
        <charset val="134"/>
      </rPr>
      <t>（亿元）</t>
    </r>
  </si>
  <si>
    <r>
      <t xml:space="preserve">  金融机构人  民币贷款余额 </t>
    </r>
    <r>
      <rPr>
        <b/>
        <sz val="6"/>
        <color indexed="8"/>
        <rFont val="楷体_GB2312"/>
        <family val="3"/>
        <charset val="134"/>
      </rPr>
      <t>（亿元）</t>
    </r>
  </si>
  <si>
    <t xml:space="preserve"> 城镇常住居民人均可支配收入(元，3季)</t>
  </si>
  <si>
    <t>农村常住居民人均可支配收入 (元，3季)</t>
  </si>
  <si>
    <t>月末</t>
  </si>
  <si>
    <t>—</t>
  </si>
  <si>
    <t xml:space="preserve">莲 都 </t>
  </si>
  <si>
    <t>缙云县统计局制</t>
  </si>
  <si>
    <t>2020年11月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</si>
</sst>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 "/>
    <numFmt numFmtId="178" formatCode="\$#,##0.00;\(\$#,##0.00\)"/>
    <numFmt numFmtId="179" formatCode="yyyy&quot;年&quot;m&quot;月&quot;;@"/>
    <numFmt numFmtId="180" formatCode="0.0_ "/>
    <numFmt numFmtId="182" formatCode="yy\.mm\.dd"/>
    <numFmt numFmtId="183" formatCode="_(&quot;$&quot;* #,##0.00_);_(&quot;$&quot;* \(#,##0.00\);_(&quot;$&quot;* &quot;-&quot;??_);_(@_)"/>
    <numFmt numFmtId="184" formatCode="_-* #,##0.00_-;\-* #,##0.00_-;_-* &quot;-&quot;??_-;_-@_-"/>
    <numFmt numFmtId="185" formatCode="0.0_);[Red]\(0.0\)"/>
    <numFmt numFmtId="186" formatCode="0_);[Red]\(0\)"/>
    <numFmt numFmtId="188" formatCode="0.0000_ "/>
    <numFmt numFmtId="189" formatCode="&quot;$&quot;\ #,##0.00_-;[Red]&quot;$&quot;\ #,##0.00\-"/>
    <numFmt numFmtId="190" formatCode="_-&quot;$&quot;\ * #,##0_-;_-&quot;$&quot;\ * #,##0\-;_-&quot;$&quot;\ * &quot;-&quot;_-;_-@_-"/>
    <numFmt numFmtId="191" formatCode="_(&quot;$&quot;* #,##0_);_(&quot;$&quot;* \(#,##0\);_(&quot;$&quot;* &quot;-&quot;_);_(@_)"/>
    <numFmt numFmtId="192" formatCode="_-&quot;$&quot;\ * #,##0.00_-;_-&quot;$&quot;\ * #,##0.00\-;_-&quot;$&quot;\ * &quot;-&quot;??_-;_-@_-"/>
    <numFmt numFmtId="193" formatCode="#,##0.0_);\(#,##0.0\)"/>
    <numFmt numFmtId="194" formatCode="0.0"/>
    <numFmt numFmtId="195" formatCode="\$#,##0;\(\$#,##0\)"/>
    <numFmt numFmtId="196" formatCode="#,##0;\(#,##0\)"/>
    <numFmt numFmtId="197" formatCode="&quot;$&quot;\ #,##0_-;[Red]&quot;$&quot;\ #,##0\-"/>
    <numFmt numFmtId="198" formatCode="_-* #,##0_-;\-* #,##0_-;_-* &quot;-&quot;_-;_-@_-"/>
    <numFmt numFmtId="199" formatCode="&quot;$&quot;#,##0.00_);[Red]\(&quot;$&quot;#,##0.00\)"/>
    <numFmt numFmtId="200" formatCode="&quot;$&quot;#,##0_);[Red]\(&quot;$&quot;#,##0\)"/>
    <numFmt numFmtId="201" formatCode="0.00_);[Red]\(0.00\)"/>
  </numFmts>
  <fonts count="93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color theme="1"/>
      <name val="方正书宋简体"/>
      <charset val="134"/>
    </font>
    <font>
      <sz val="11"/>
      <color theme="1"/>
      <name val="Arial"/>
      <family val="2"/>
    </font>
    <font>
      <sz val="12"/>
      <color indexed="8"/>
      <name val="宋体"/>
      <family val="3"/>
      <charset val="134"/>
    </font>
    <font>
      <sz val="12"/>
      <color indexed="10"/>
      <name val="宋体"/>
      <family val="3"/>
      <charset val="134"/>
    </font>
    <font>
      <sz val="11"/>
      <name val="方正书宋简体"/>
      <charset val="134"/>
    </font>
    <font>
      <b/>
      <sz val="9"/>
      <color indexed="12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1"/>
      <color rgb="FFFF0000"/>
      <name val="方正书宋简体"/>
      <charset val="134"/>
    </font>
    <font>
      <sz val="11"/>
      <name val="宋体"/>
      <family val="3"/>
      <charset val="134"/>
    </font>
    <font>
      <sz val="16"/>
      <name val="方正小标宋简体"/>
      <charset val="134"/>
    </font>
    <font>
      <sz val="11"/>
      <name val="宋体"/>
      <family val="3"/>
      <charset val="134"/>
      <scheme val="minor"/>
    </font>
    <font>
      <sz val="11"/>
      <color rgb="FF111F2C"/>
      <name val="宋体"/>
      <family val="3"/>
      <charset val="134"/>
    </font>
    <font>
      <sz val="18"/>
      <color rgb="FF0000FF"/>
      <name val="宋体"/>
      <family val="3"/>
      <charset val="134"/>
    </font>
    <font>
      <sz val="14"/>
      <color theme="1"/>
      <name val="黑体"/>
      <family val="3"/>
      <charset val="134"/>
    </font>
    <font>
      <sz val="10"/>
      <color rgb="FFFF0000"/>
      <name val="宋体"/>
      <family val="3"/>
      <charset val="134"/>
    </font>
    <font>
      <sz val="10"/>
      <name val="宋体"/>
      <family val="3"/>
      <charset val="134"/>
    </font>
    <font>
      <sz val="10"/>
      <name val="Times New Roman"/>
      <family val="1"/>
    </font>
    <font>
      <b/>
      <sz val="11"/>
      <color theme="1"/>
      <name val="方正书宋简体"/>
      <charset val="134"/>
    </font>
    <font>
      <sz val="11"/>
      <color rgb="FF000000"/>
      <name val="方正书宋简体"/>
      <charset val="134"/>
    </font>
    <font>
      <sz val="10"/>
      <color rgb="FF000000"/>
      <name val="Times New Roman"/>
      <family val="1"/>
    </font>
    <font>
      <sz val="12"/>
      <name val="黑体"/>
      <family val="3"/>
      <charset val="134"/>
    </font>
    <font>
      <sz val="9"/>
      <name val="宋体"/>
      <family val="3"/>
      <charset val="134"/>
    </font>
    <font>
      <sz val="9"/>
      <name val="Times New Roman"/>
      <family val="1"/>
    </font>
    <font>
      <sz val="12"/>
      <name val="宋体"/>
      <family val="3"/>
      <charset val="134"/>
    </font>
    <font>
      <b/>
      <sz val="9"/>
      <name val="宋体"/>
      <family val="3"/>
      <charset val="134"/>
    </font>
    <font>
      <b/>
      <sz val="11"/>
      <name val="方正书宋简体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7"/>
      <name val="Small Fonts"/>
      <family val="2"/>
    </font>
    <font>
      <sz val="8"/>
      <name val="Times New Roman"/>
      <family val="1"/>
    </font>
    <font>
      <sz val="11"/>
      <color indexed="17"/>
      <name val="宋体"/>
      <family val="3"/>
      <charset val="134"/>
    </font>
    <font>
      <sz val="12"/>
      <color indexed="9"/>
      <name val="宋体"/>
      <family val="3"/>
      <charset val="134"/>
    </font>
    <font>
      <sz val="10"/>
      <name val="Geneva"/>
      <family val="2"/>
    </font>
    <font>
      <sz val="10"/>
      <name val="MS Sans Serif"/>
      <family val="2"/>
    </font>
    <font>
      <sz val="10"/>
      <name val="Arial"/>
      <family val="2"/>
    </font>
    <font>
      <b/>
      <sz val="10"/>
      <name val="MS Sans Serif"/>
      <family val="2"/>
    </font>
    <font>
      <sz val="10"/>
      <name val="Times New Roman"/>
      <family val="1"/>
    </font>
    <font>
      <sz val="12"/>
      <name val="Times New Roman"/>
      <family val="1"/>
    </font>
    <font>
      <sz val="10"/>
      <name val="Helv"/>
      <family val="2"/>
    </font>
    <font>
      <b/>
      <sz val="11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60"/>
      <name val="宋体"/>
      <family val="3"/>
      <charset val="134"/>
    </font>
    <font>
      <sz val="12"/>
      <color indexed="9"/>
      <name val="Helv"/>
      <family val="2"/>
    </font>
    <font>
      <sz val="12"/>
      <name val="Helv"/>
      <family val="2"/>
    </font>
    <font>
      <sz val="10"/>
      <name val="楷体"/>
      <family val="3"/>
      <charset val="134"/>
    </font>
    <font>
      <sz val="10"/>
      <color indexed="8"/>
      <name val="MS Sans Serif"/>
      <family val="2"/>
    </font>
    <font>
      <sz val="11"/>
      <color indexed="20"/>
      <name val="宋体"/>
      <family val="3"/>
      <charset val="134"/>
    </font>
    <font>
      <b/>
      <sz val="12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17"/>
      <name val="Tahoma"/>
      <family val="2"/>
    </font>
    <font>
      <b/>
      <sz val="12"/>
      <name val="Arial"/>
      <family val="2"/>
    </font>
    <font>
      <i/>
      <sz val="11"/>
      <color indexed="23"/>
      <name val="宋体"/>
      <family val="3"/>
      <charset val="134"/>
    </font>
    <font>
      <sz val="8"/>
      <name val="Arial"/>
      <family val="2"/>
    </font>
    <font>
      <b/>
      <sz val="9"/>
      <name val="Arial"/>
      <family val="2"/>
    </font>
    <font>
      <b/>
      <sz val="13"/>
      <color indexed="56"/>
      <name val="宋体"/>
      <family val="3"/>
      <charset val="134"/>
    </font>
    <font>
      <sz val="11"/>
      <color indexed="20"/>
      <name val="Tahoma"/>
      <family val="2"/>
    </font>
    <font>
      <sz val="11"/>
      <color indexed="62"/>
      <name val="宋体"/>
      <family val="3"/>
      <charset val="134"/>
    </font>
    <font>
      <sz val="11"/>
      <color indexed="8"/>
      <name val="Tahoma"/>
      <family val="2"/>
    </font>
    <font>
      <b/>
      <sz val="10"/>
      <name val="Tms Rmn"/>
      <family val="1"/>
    </font>
    <font>
      <b/>
      <sz val="11"/>
      <color indexed="63"/>
      <name val="宋体"/>
      <family val="3"/>
      <charset val="134"/>
    </font>
    <font>
      <b/>
      <sz val="14"/>
      <name val="楷体"/>
      <family val="3"/>
      <charset val="134"/>
    </font>
    <font>
      <b/>
      <sz val="18"/>
      <color indexed="62"/>
      <name val="宋体"/>
      <family val="3"/>
      <charset val="134"/>
    </font>
    <font>
      <u/>
      <sz val="12"/>
      <color indexed="36"/>
      <name val="宋体"/>
      <family val="3"/>
      <charset val="134"/>
    </font>
    <font>
      <sz val="12"/>
      <color indexed="16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u/>
      <sz val="12"/>
      <color indexed="12"/>
      <name val="宋体"/>
      <family val="3"/>
      <charset val="134"/>
    </font>
    <font>
      <b/>
      <sz val="10"/>
      <name val="Arial"/>
      <family val="2"/>
    </font>
    <font>
      <sz val="12"/>
      <color indexed="17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name val="Arial"/>
      <family val="2"/>
    </font>
    <font>
      <sz val="11"/>
      <color theme="1"/>
      <name val="宋体"/>
      <family val="3"/>
      <charset val="134"/>
    </font>
    <font>
      <sz val="10"/>
      <color theme="1"/>
      <name val="方正书宋简体"/>
      <charset val="134"/>
    </font>
    <font>
      <sz val="10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8"/>
      <color theme="1"/>
      <name val="楷体_GB2312"/>
      <family val="3"/>
      <charset val="134"/>
    </font>
    <font>
      <b/>
      <sz val="6"/>
      <color indexed="8"/>
      <name val="楷体_GB2312"/>
      <family val="3"/>
      <charset val="134"/>
    </font>
    <font>
      <sz val="6"/>
      <color theme="1"/>
      <name val="黑体"/>
      <family val="3"/>
      <charset val="134"/>
    </font>
    <font>
      <sz val="8"/>
      <color theme="1"/>
      <name val="楷体_GB2312"/>
      <family val="3"/>
      <charset val="134"/>
    </font>
    <font>
      <sz val="8"/>
      <color theme="1"/>
      <name val="黑体"/>
      <family val="3"/>
      <charset val="134"/>
    </font>
    <font>
      <b/>
      <sz val="8"/>
      <color theme="1"/>
      <name val="黑体"/>
      <family val="3"/>
      <charset val="134"/>
    </font>
    <font>
      <b/>
      <sz val="8"/>
      <name val="楷体_GB2312"/>
      <family val="3"/>
      <charset val="134"/>
    </font>
    <font>
      <b/>
      <sz val="8"/>
      <name val="黑体"/>
      <family val="3"/>
      <charset val="134"/>
    </font>
    <font>
      <sz val="8"/>
      <name val="黑体"/>
      <family val="3"/>
      <charset val="134"/>
    </font>
    <font>
      <b/>
      <sz val="6"/>
      <color theme="1"/>
      <name val="黑体"/>
      <family val="3"/>
      <charset val="134"/>
    </font>
    <font>
      <sz val="8"/>
      <name val="宋体"/>
      <family val="3"/>
      <charset val="134"/>
    </font>
  </fonts>
  <fills count="4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54"/>
        <bgColor indexed="54"/>
      </patternFill>
    </fill>
    <fill>
      <patternFill patternType="solid">
        <fgColor indexed="22"/>
        <bgColor indexed="22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26"/>
        <bgColor indexed="26"/>
      </patternFill>
    </fill>
    <fill>
      <patternFill patternType="solid">
        <fgColor indexed="49"/>
        <bgColor indexed="49"/>
      </patternFill>
    </fill>
    <fill>
      <patternFill patternType="mediumGray">
        <fgColor indexed="22"/>
      </patternFill>
    </fill>
    <fill>
      <patternFill patternType="solid">
        <fgColor indexed="1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25"/>
        <bgColor indexed="25"/>
      </patternFill>
    </fill>
    <fill>
      <patternFill patternType="solid">
        <fgColor indexed="44"/>
        <bgColor indexed="4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2"/>
        <bgColor indexed="64"/>
      </patternFill>
    </fill>
    <fill>
      <patternFill patternType="gray0625"/>
    </fill>
    <fill>
      <patternFill patternType="solid">
        <fgColor indexed="45"/>
        <bgColor indexed="4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62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medium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/>
      <top/>
      <bottom style="medium">
        <color theme="1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822">
    <xf numFmtId="0" fontId="0" fillId="0" borderId="0"/>
    <xf numFmtId="0" fontId="29" fillId="23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1" fillId="0" borderId="0">
      <alignment horizontal="center" wrapText="1"/>
      <protection locked="0"/>
    </xf>
    <xf numFmtId="0" fontId="4" fillId="20" borderId="0" applyNumberFormat="0" applyBorder="0" applyAlignment="0" applyProtection="0"/>
    <xf numFmtId="0" fontId="34" fillId="0" borderId="0"/>
    <xf numFmtId="0" fontId="28" fillId="13" borderId="0" applyNumberFormat="0" applyBorder="0" applyAlignment="0" applyProtection="0">
      <alignment vertical="center"/>
    </xf>
    <xf numFmtId="0" fontId="39" fillId="0" borderId="0"/>
    <xf numFmtId="0" fontId="4" fillId="17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/>
    <xf numFmtId="182" fontId="36" fillId="0" borderId="9" applyFill="0" applyProtection="0">
      <alignment horizontal="right"/>
    </xf>
    <xf numFmtId="0" fontId="29" fillId="1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9" fillId="0" borderId="0"/>
    <xf numFmtId="0" fontId="25" fillId="0" borderId="0"/>
    <xf numFmtId="0" fontId="25" fillId="0" borderId="0"/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9" fontId="25" fillId="0" borderId="0" applyFont="0" applyFill="0" applyBorder="0" applyAlignment="0" applyProtection="0"/>
    <xf numFmtId="0" fontId="28" fillId="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33" fillId="27" borderId="0" applyNumberFormat="0" applyBorder="0" applyAlignment="0" applyProtection="0"/>
    <xf numFmtId="0" fontId="28" fillId="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4" fillId="17" borderId="0" applyNumberFormat="0" applyBorder="0" applyAlignment="0" applyProtection="0"/>
    <xf numFmtId="0" fontId="35" fillId="0" borderId="0" applyNumberFormat="0" applyFont="0" applyFill="0" applyBorder="0" applyAlignment="0" applyProtection="0">
      <alignment horizontal="left"/>
    </xf>
    <xf numFmtId="0" fontId="28" fillId="6" borderId="0" applyNumberFormat="0" applyBorder="0" applyAlignment="0" applyProtection="0">
      <alignment vertical="center"/>
    </xf>
    <xf numFmtId="0" fontId="39" fillId="0" borderId="0"/>
    <xf numFmtId="0" fontId="29" fillId="9" borderId="0" applyNumberFormat="0" applyBorder="0" applyAlignment="0" applyProtection="0">
      <alignment vertical="center"/>
    </xf>
    <xf numFmtId="0" fontId="42" fillId="0" borderId="29" applyNumberFormat="0" applyFill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40" fillId="0" borderId="0"/>
    <xf numFmtId="0" fontId="28" fillId="10" borderId="0" applyNumberFormat="0" applyBorder="0" applyAlignment="0" applyProtection="0">
      <alignment vertical="center"/>
    </xf>
    <xf numFmtId="0" fontId="39" fillId="0" borderId="0"/>
    <xf numFmtId="0" fontId="41" fillId="0" borderId="0" applyNumberFormat="0" applyFill="0" applyBorder="0" applyAlignment="0" applyProtection="0">
      <alignment vertical="center"/>
    </xf>
    <xf numFmtId="0" fontId="40" fillId="0" borderId="0"/>
    <xf numFmtId="0" fontId="40" fillId="0" borderId="0"/>
    <xf numFmtId="0" fontId="28" fillId="8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5" fillId="28" borderId="30" applyNumberFormat="0" applyFont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6" fillId="0" borderId="0"/>
    <xf numFmtId="0" fontId="25" fillId="0" borderId="0"/>
    <xf numFmtId="0" fontId="28" fillId="6" borderId="0" applyNumberFormat="0" applyBorder="0" applyAlignment="0" applyProtection="0">
      <alignment vertical="center"/>
    </xf>
    <xf numFmtId="0" fontId="39" fillId="0" borderId="0"/>
    <xf numFmtId="0" fontId="25" fillId="0" borderId="0"/>
    <xf numFmtId="4" fontId="35" fillId="0" borderId="0" applyFont="0" applyFill="0" applyBorder="0" applyAlignment="0" applyProtection="0"/>
    <xf numFmtId="0" fontId="40" fillId="0" borderId="0"/>
    <xf numFmtId="0" fontId="39" fillId="0" borderId="0"/>
    <xf numFmtId="184" fontId="36" fillId="0" borderId="0" applyFont="0" applyFill="0" applyBorder="0" applyAlignment="0" applyProtection="0"/>
    <xf numFmtId="0" fontId="40" fillId="0" borderId="0"/>
    <xf numFmtId="0" fontId="39" fillId="0" borderId="0"/>
    <xf numFmtId="0" fontId="4" fillId="20" borderId="0" applyNumberFormat="0" applyBorder="0" applyAlignment="0" applyProtection="0"/>
    <xf numFmtId="0" fontId="34" fillId="0" borderId="0"/>
    <xf numFmtId="0" fontId="28" fillId="14" borderId="0" applyNumberFormat="0" applyBorder="0" applyAlignment="0" applyProtection="0">
      <alignment vertical="center"/>
    </xf>
    <xf numFmtId="49" fontId="36" fillId="0" borderId="0" applyFont="0" applyFill="0" applyBorder="0" applyAlignment="0" applyProtection="0"/>
    <xf numFmtId="0" fontId="34" fillId="0" borderId="0"/>
    <xf numFmtId="0" fontId="34" fillId="0" borderId="0"/>
    <xf numFmtId="0" fontId="29" fillId="23" borderId="0" applyNumberFormat="0" applyBorder="0" applyAlignment="0" applyProtection="0">
      <alignment vertical="center"/>
    </xf>
    <xf numFmtId="0" fontId="4" fillId="25" borderId="0" applyNumberFormat="0" applyBorder="0" applyAlignment="0" applyProtection="0"/>
    <xf numFmtId="0" fontId="28" fillId="8" borderId="0" applyNumberFormat="0" applyBorder="0" applyAlignment="0" applyProtection="0">
      <alignment vertical="center"/>
    </xf>
    <xf numFmtId="0" fontId="39" fillId="0" borderId="0"/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13" fontId="36" fillId="0" borderId="0" applyFont="0" applyFill="0" applyProtection="0"/>
    <xf numFmtId="0" fontId="28" fillId="11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4" fillId="25" borderId="0" applyNumberFormat="0" applyBorder="0" applyAlignment="0" applyProtection="0"/>
    <xf numFmtId="0" fontId="4" fillId="31" borderId="0" applyNumberFormat="0" applyBorder="0" applyAlignment="0" applyProtection="0"/>
    <xf numFmtId="0" fontId="28" fillId="11" borderId="0" applyNumberFormat="0" applyBorder="0" applyAlignment="0" applyProtection="0">
      <alignment vertical="center"/>
    </xf>
    <xf numFmtId="0" fontId="4" fillId="31" borderId="0" applyNumberFormat="0" applyBorder="0" applyAlignment="0" applyProtection="0"/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193" fontId="45" fillId="29" borderId="0"/>
    <xf numFmtId="0" fontId="29" fillId="23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" fillId="25" borderId="0" applyNumberFormat="0" applyBorder="0" applyAlignment="0" applyProtection="0"/>
    <xf numFmtId="0" fontId="28" fillId="7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79" fillId="0" borderId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195" fontId="38" fillId="0" borderId="0"/>
    <xf numFmtId="0" fontId="28" fillId="7" borderId="0" applyNumberFormat="0" applyBorder="0" applyAlignment="0" applyProtection="0">
      <alignment vertical="center"/>
    </xf>
    <xf numFmtId="0" fontId="79" fillId="0" borderId="0"/>
    <xf numFmtId="0" fontId="79" fillId="0" borderId="0"/>
    <xf numFmtId="0" fontId="28" fillId="7" borderId="0" applyNumberFormat="0" applyBorder="0" applyAlignment="0" applyProtection="0">
      <alignment vertical="center"/>
    </xf>
    <xf numFmtId="0" fontId="37" fillId="0" borderId="1">
      <alignment horizont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7" fillId="0" borderId="9" applyNumberFormat="0" applyFill="0" applyProtection="0">
      <alignment horizontal="center"/>
    </xf>
    <xf numFmtId="0" fontId="79" fillId="0" borderId="0"/>
    <xf numFmtId="0" fontId="79" fillId="0" borderId="0"/>
    <xf numFmtId="0" fontId="28" fillId="7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178" fontId="38" fillId="0" borderId="0"/>
    <xf numFmtId="0" fontId="28" fillId="8" borderId="0" applyNumberFormat="0" applyBorder="0" applyAlignment="0" applyProtection="0">
      <alignment vertical="center"/>
    </xf>
    <xf numFmtId="193" fontId="46" fillId="30" borderId="0"/>
    <xf numFmtId="0" fontId="28" fillId="8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190" fontId="36" fillId="0" borderId="0" applyFont="0" applyFill="0" applyBorder="0" applyAlignment="0" applyProtection="0"/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/>
    <xf numFmtId="0" fontId="4" fillId="17" borderId="0" applyNumberFormat="0" applyBorder="0" applyAlignment="0" applyProtection="0"/>
    <xf numFmtId="0" fontId="28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/>
    <xf numFmtId="0" fontId="28" fillId="1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/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36" fillId="0" borderId="0" applyFont="0" applyFill="0" applyBorder="0" applyAlignment="0" applyProtection="0"/>
    <xf numFmtId="0" fontId="33" fillId="21" borderId="0" applyNumberFormat="0" applyBorder="0" applyAlignment="0" applyProtection="0"/>
    <xf numFmtId="0" fontId="4" fillId="20" borderId="0" applyNumberFormat="0" applyBorder="0" applyAlignment="0" applyProtection="0"/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48" fillId="0" borderId="0"/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9" fontId="25" fillId="0" borderId="0" applyFont="0" applyFill="0" applyBorder="0" applyAlignment="0" applyProtection="0"/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42" fillId="0" borderId="29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42" fillId="0" borderId="29" applyNumberFormat="0" applyFill="0" applyAlignment="0" applyProtection="0">
      <alignment vertical="center"/>
    </xf>
    <xf numFmtId="0" fontId="4" fillId="20" borderId="0" applyNumberFormat="0" applyBorder="0" applyAlignment="0" applyProtection="0"/>
    <xf numFmtId="0" fontId="28" fillId="3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4" fillId="25" borderId="0" applyNumberFormat="0" applyBorder="0" applyAlignment="0" applyProtection="0"/>
    <xf numFmtId="0" fontId="28" fillId="4" borderId="0" applyNumberFormat="0" applyBorder="0" applyAlignment="0" applyProtection="0">
      <alignment vertical="center"/>
    </xf>
    <xf numFmtId="0" fontId="33" fillId="17" borderId="0" applyNumberFormat="0" applyBorder="0" applyAlignment="0" applyProtection="0"/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5" fillId="22" borderId="0" applyNumberFormat="0" applyFont="0" applyBorder="0" applyAlignment="0" applyProtection="0"/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7" fillId="0" borderId="1">
      <alignment horizontal="center"/>
    </xf>
    <xf numFmtId="0" fontId="28" fillId="4" borderId="0" applyNumberFormat="0" applyBorder="0" applyAlignment="0" applyProtection="0">
      <alignment vertical="center"/>
    </xf>
    <xf numFmtId="37" fontId="30" fillId="0" borderId="0"/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7" fillId="0" borderId="1">
      <alignment horizontal="center"/>
    </xf>
    <xf numFmtId="0" fontId="25" fillId="28" borderId="30" applyNumberFormat="0" applyFont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15" fontId="35" fillId="0" borderId="0" applyFont="0" applyFill="0" applyBorder="0" applyAlignment="0" applyProtection="0"/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3" fillId="16" borderId="0" applyNumberFormat="0" applyBorder="0" applyAlignment="0" applyProtection="0"/>
    <xf numFmtId="0" fontId="28" fillId="14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3" fillId="16" borderId="0" applyNumberFormat="0" applyBorder="0" applyAlignment="0" applyProtection="0"/>
    <xf numFmtId="0" fontId="28" fillId="5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190" fontId="36" fillId="0" borderId="0" applyFont="0" applyFill="0" applyBorder="0" applyAlignment="0" applyProtection="0"/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3" fillId="32" borderId="0" applyNumberFormat="0" applyBorder="0" applyAlignment="0" applyProtection="0"/>
    <xf numFmtId="0" fontId="28" fillId="10" borderId="0" applyNumberFormat="0" applyBorder="0" applyAlignment="0" applyProtection="0">
      <alignment vertical="center"/>
    </xf>
    <xf numFmtId="0" fontId="33" fillId="32" borderId="0" applyNumberFormat="0" applyBorder="0" applyAlignment="0" applyProtection="0"/>
    <xf numFmtId="0" fontId="28" fillId="10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8" fillId="0" borderId="0"/>
    <xf numFmtId="0" fontId="28" fillId="13" borderId="0" applyNumberFormat="0" applyBorder="0" applyAlignment="0" applyProtection="0">
      <alignment vertical="center"/>
    </xf>
    <xf numFmtId="0" fontId="53" fillId="0" borderId="25">
      <alignment horizontal="left" vertical="center"/>
    </xf>
    <xf numFmtId="0" fontId="29" fillId="18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4" fillId="20" borderId="0" applyNumberFormat="0" applyBorder="0" applyAlignment="0" applyProtection="0"/>
    <xf numFmtId="0" fontId="28" fillId="14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/>
    <xf numFmtId="0" fontId="29" fillId="2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4" fontId="35" fillId="0" borderId="0" applyFont="0" applyFill="0" applyBorder="0" applyAlignment="0" applyProtection="0"/>
    <xf numFmtId="0" fontId="51" fillId="35" borderId="31" applyNumberFormat="0" applyAlignment="0" applyProtection="0">
      <alignment vertical="center"/>
    </xf>
    <xf numFmtId="0" fontId="25" fillId="0" borderId="0"/>
    <xf numFmtId="0" fontId="25" fillId="0" borderId="0"/>
    <xf numFmtId="0" fontId="29" fillId="24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197" fontId="36" fillId="0" borderId="0"/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51" fillId="35" borderId="31" applyNumberFormat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15" fontId="35" fillId="0" borderId="0"/>
    <xf numFmtId="0" fontId="28" fillId="5" borderId="0" applyNumberFormat="0" applyBorder="0" applyAlignment="0" applyProtection="0">
      <alignment vertical="center"/>
    </xf>
    <xf numFmtId="15" fontId="35" fillId="0" borderId="0"/>
    <xf numFmtId="0" fontId="25" fillId="0" borderId="0"/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199" fontId="35" fillId="0" borderId="0" applyFont="0" applyFill="0" applyBorder="0" applyAlignment="0" applyProtection="0"/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190" fontId="36" fillId="0" borderId="0" applyFont="0" applyFill="0" applyBorder="0" applyAlignment="0" applyProtection="0"/>
    <xf numFmtId="0" fontId="29" fillId="12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3" fillId="0" borderId="32" applyNumberFormat="0" applyAlignment="0" applyProtection="0">
      <alignment horizontal="left" vertical="center"/>
    </xf>
    <xf numFmtId="0" fontId="29" fillId="12" borderId="0" applyNumberFormat="0" applyBorder="0" applyAlignment="0" applyProtection="0">
      <alignment vertical="center"/>
    </xf>
    <xf numFmtId="10" fontId="55" fillId="28" borderId="20" applyNumberFormat="0" applyBorder="0" applyAlignment="0" applyProtection="0"/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3" fillId="19" borderId="0" applyNumberFormat="0" applyBorder="0" applyAlignment="0" applyProtection="0"/>
    <xf numFmtId="0" fontId="29" fillId="13" borderId="0" applyNumberFormat="0" applyBorder="0" applyAlignment="0" applyProtection="0">
      <alignment vertical="center"/>
    </xf>
    <xf numFmtId="0" fontId="25" fillId="28" borderId="30" applyNumberFormat="0" applyFont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4" fillId="25" borderId="0" applyNumberFormat="0" applyBorder="0" applyAlignment="0" applyProtection="0"/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42" fillId="0" borderId="29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57" fillId="0" borderId="34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53" fillId="0" borderId="25">
      <alignment horizontal="left" vertical="center"/>
    </xf>
    <xf numFmtId="0" fontId="29" fillId="18" borderId="0" applyNumberFormat="0" applyBorder="0" applyAlignment="0" applyProtection="0">
      <alignment vertical="center"/>
    </xf>
    <xf numFmtId="0" fontId="53" fillId="0" borderId="25">
      <alignment horizontal="left"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3" fillId="15" borderId="0" applyNumberFormat="0" applyBorder="0" applyAlignment="0" applyProtection="0"/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193" fontId="45" fillId="29" borderId="0"/>
    <xf numFmtId="0" fontId="40" fillId="0" borderId="0">
      <protection locked="0"/>
    </xf>
    <xf numFmtId="0" fontId="29" fillId="23" borderId="0" applyNumberFormat="0" applyBorder="0" applyAlignment="0" applyProtection="0">
      <alignment vertical="center"/>
    </xf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29" fillId="36" borderId="0" applyNumberFormat="0" applyBorder="0" applyAlignment="0" applyProtection="0">
      <alignment vertical="center"/>
    </xf>
    <xf numFmtId="0" fontId="33" fillId="15" borderId="0" applyNumberFormat="0" applyBorder="0" applyAlignment="0" applyProtection="0"/>
    <xf numFmtId="189" fontId="36" fillId="0" borderId="0" applyFont="0" applyFill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5" borderId="0" applyNumberFormat="0" applyBorder="0" applyAlignment="0" applyProtection="0"/>
    <xf numFmtId="0" fontId="33" fillId="16" borderId="0" applyNumberFormat="0" applyBorder="0" applyAlignment="0" applyProtection="0"/>
    <xf numFmtId="0" fontId="4" fillId="17" borderId="0" applyNumberFormat="0" applyBorder="0" applyAlignment="0" applyProtection="0"/>
    <xf numFmtId="0" fontId="33" fillId="17" borderId="0" applyNumberFormat="0" applyBorder="0" applyAlignment="0" applyProtection="0"/>
    <xf numFmtId="183" fontId="36" fillId="0" borderId="0" applyFont="0" applyFill="0" applyBorder="0" applyAlignment="0" applyProtection="0"/>
    <xf numFmtId="0" fontId="33" fillId="27" borderId="0" applyNumberFormat="0" applyBorder="0" applyAlignment="0" applyProtection="0"/>
    <xf numFmtId="0" fontId="33" fillId="16" borderId="0" applyNumberFormat="0" applyBorder="0" applyAlignment="0" applyProtection="0"/>
    <xf numFmtId="0" fontId="33" fillId="21" borderId="0" applyNumberFormat="0" applyBorder="0" applyAlignment="0" applyProtection="0"/>
    <xf numFmtId="0" fontId="4" fillId="25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4" fillId="20" borderId="0" applyNumberFormat="0" applyBorder="0" applyAlignment="0" applyProtection="0"/>
    <xf numFmtId="0" fontId="33" fillId="19" borderId="0" applyNumberFormat="0" applyBorder="0" applyAlignment="0" applyProtection="0"/>
    <xf numFmtId="0" fontId="41" fillId="0" borderId="33" applyNumberFormat="0" applyFill="0" applyAlignment="0" applyProtection="0">
      <alignment vertical="center"/>
    </xf>
    <xf numFmtId="198" fontId="36" fillId="0" borderId="0" applyFont="0" applyFill="0" applyBorder="0" applyAlignment="0" applyProtection="0"/>
    <xf numFmtId="196" fontId="38" fillId="0" borderId="0"/>
    <xf numFmtId="0" fontId="56" fillId="0" borderId="0" applyNumberFormat="0" applyFill="0" applyBorder="0" applyAlignment="0" applyProtection="0"/>
    <xf numFmtId="0" fontId="41" fillId="0" borderId="33" applyNumberFormat="0" applyFill="0" applyAlignment="0" applyProtection="0">
      <alignment vertical="center"/>
    </xf>
    <xf numFmtId="192" fontId="36" fillId="0" borderId="0" applyFont="0" applyFill="0" applyBorder="0" applyAlignment="0" applyProtection="0"/>
    <xf numFmtId="0" fontId="57" fillId="0" borderId="34" applyNumberFormat="0" applyFill="0" applyAlignment="0" applyProtection="0">
      <alignment vertical="center"/>
    </xf>
    <xf numFmtId="38" fontId="55" fillId="38" borderId="0" applyNumberFormat="0" applyBorder="0" applyAlignment="0" applyProtection="0"/>
    <xf numFmtId="10" fontId="55" fillId="28" borderId="20" applyNumberFormat="0" applyBorder="0" applyAlignment="0" applyProtection="0"/>
    <xf numFmtId="10" fontId="55" fillId="28" borderId="20" applyNumberFormat="0" applyBorder="0" applyAlignment="0" applyProtection="0"/>
    <xf numFmtId="193" fontId="46" fillId="30" borderId="0"/>
    <xf numFmtId="193" fontId="46" fillId="30" borderId="0"/>
    <xf numFmtId="193" fontId="45" fillId="29" borderId="0"/>
    <xf numFmtId="38" fontId="35" fillId="0" borderId="0" applyFont="0" applyFill="0" applyBorder="0" applyAlignment="0" applyProtection="0"/>
    <xf numFmtId="40" fontId="35" fillId="0" borderId="0" applyFont="0" applyFill="0" applyBorder="0" applyAlignment="0" applyProtection="0"/>
    <xf numFmtId="200" fontId="35" fillId="0" borderId="0" applyFont="0" applyFill="0" applyBorder="0" applyAlignment="0" applyProtection="0"/>
    <xf numFmtId="0" fontId="40" fillId="0" borderId="0"/>
    <xf numFmtId="3" fontId="35" fillId="0" borderId="0" applyFont="0" applyFill="0" applyBorder="0" applyAlignment="0" applyProtection="0"/>
    <xf numFmtId="14" fontId="31" fillId="0" borderId="0">
      <alignment horizontal="center" wrapText="1"/>
      <protection locked="0"/>
    </xf>
    <xf numFmtId="10" fontId="36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35" fillId="0" borderId="0" applyNumberFormat="0" applyFont="0" applyFill="0" applyBorder="0" applyAlignment="0" applyProtection="0">
      <alignment horizontal="left"/>
    </xf>
    <xf numFmtId="15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0" fontId="35" fillId="22" borderId="0" applyNumberFormat="0" applyFont="0" applyBorder="0" applyAlignment="0" applyProtection="0"/>
    <xf numFmtId="0" fontId="61" fillId="39" borderId="16">
      <protection locked="0"/>
    </xf>
    <xf numFmtId="0" fontId="61" fillId="39" borderId="16">
      <protection locked="0"/>
    </xf>
    <xf numFmtId="0" fontId="61" fillId="39" borderId="16">
      <protection locked="0"/>
    </xf>
    <xf numFmtId="9" fontId="25" fillId="0" borderId="0" applyFont="0" applyFill="0" applyBorder="0" applyAlignment="0" applyProtection="0"/>
    <xf numFmtId="191" fontId="36" fillId="0" borderId="0" applyFont="0" applyFill="0" applyBorder="0" applyAlignment="0" applyProtection="0"/>
    <xf numFmtId="0" fontId="49" fillId="7" borderId="0" applyNumberFormat="0" applyBorder="0" applyAlignment="0" applyProtection="0">
      <alignment vertical="center"/>
    </xf>
    <xf numFmtId="0" fontId="36" fillId="0" borderId="14" applyNumberFormat="0" applyFill="0" applyProtection="0">
      <alignment horizontal="right"/>
    </xf>
    <xf numFmtId="0" fontId="42" fillId="0" borderId="29" applyNumberFormat="0" applyFill="0" applyAlignment="0" applyProtection="0">
      <alignment vertical="center"/>
    </xf>
    <xf numFmtId="0" fontId="42" fillId="0" borderId="29" applyNumberFormat="0" applyFill="0" applyAlignment="0" applyProtection="0">
      <alignment vertical="center"/>
    </xf>
    <xf numFmtId="0" fontId="57" fillId="0" borderId="34" applyNumberFormat="0" applyFill="0" applyAlignment="0" applyProtection="0">
      <alignment vertical="center"/>
    </xf>
    <xf numFmtId="0" fontId="57" fillId="0" borderId="34" applyNumberFormat="0" applyFill="0" applyAlignment="0" applyProtection="0">
      <alignment vertical="center"/>
    </xf>
    <xf numFmtId="0" fontId="57" fillId="0" borderId="34" applyNumberFormat="0" applyFill="0" applyAlignment="0" applyProtection="0">
      <alignment vertical="center"/>
    </xf>
    <xf numFmtId="0" fontId="57" fillId="0" borderId="34" applyNumberFormat="0" applyFill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63" fillId="0" borderId="14" applyNumberFormat="0" applyFill="0" applyProtection="0">
      <alignment horizontal="center"/>
    </xf>
    <xf numFmtId="0" fontId="63" fillId="0" borderId="14" applyNumberFormat="0" applyFill="0" applyProtection="0">
      <alignment horizontal="center"/>
    </xf>
    <xf numFmtId="0" fontId="64" fillId="0" borderId="0" applyNumberFormat="0" applyFill="0" applyBorder="0" applyAlignment="0" applyProtection="0"/>
    <xf numFmtId="0" fontId="47" fillId="0" borderId="9" applyNumberFormat="0" applyFill="0" applyProtection="0">
      <alignment horizont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66" fillId="40" borderId="0" applyNumberFormat="0" applyBorder="0" applyAlignment="0" applyProtection="0"/>
    <xf numFmtId="0" fontId="58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32" fillId="8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25" fillId="0" borderId="0"/>
    <xf numFmtId="0" fontId="79" fillId="0" borderId="0"/>
    <xf numFmtId="0" fontId="51" fillId="35" borderId="31" applyNumberFormat="0" applyAlignment="0" applyProtection="0">
      <alignment vertical="center"/>
    </xf>
    <xf numFmtId="0" fontId="60" fillId="0" borderId="0"/>
    <xf numFmtId="0" fontId="25" fillId="0" borderId="0"/>
    <xf numFmtId="0" fontId="79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9" fillId="34" borderId="0" applyNumberFormat="0" applyBorder="0" applyAlignment="0" applyProtection="0">
      <alignment vertical="center"/>
    </xf>
    <xf numFmtId="0" fontId="36" fillId="0" borderId="0"/>
    <xf numFmtId="0" fontId="29" fillId="34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59" fillId="4" borderId="35" applyNumberFormat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6" fillId="0" borderId="0"/>
    <xf numFmtId="0" fontId="59" fillId="4" borderId="35" applyNumberFormat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6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44" fillId="26" borderId="0" applyNumberFormat="0" applyBorder="0" applyAlignment="0" applyProtection="0">
      <alignment vertical="center"/>
    </xf>
    <xf numFmtId="0" fontId="60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62" fillId="38" borderId="36" applyNumberFormat="0" applyAlignment="0" applyProtection="0">
      <alignment vertical="center"/>
    </xf>
    <xf numFmtId="0" fontId="25" fillId="0" borderId="0">
      <alignment vertical="center"/>
    </xf>
    <xf numFmtId="43" fontId="36" fillId="0" borderId="0" applyFont="0" applyFill="0" applyBorder="0" applyAlignment="0" applyProtection="0"/>
    <xf numFmtId="0" fontId="36" fillId="0" borderId="0"/>
    <xf numFmtId="0" fontId="25" fillId="0" borderId="0"/>
    <xf numFmtId="0" fontId="25" fillId="0" borderId="0"/>
    <xf numFmtId="0" fontId="79" fillId="0" borderId="0">
      <alignment vertical="center"/>
    </xf>
    <xf numFmtId="0" fontId="2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5" fillId="0" borderId="0">
      <alignment vertical="center"/>
    </xf>
    <xf numFmtId="0" fontId="25" fillId="0" borderId="0"/>
    <xf numFmtId="0" fontId="25" fillId="0" borderId="0"/>
    <xf numFmtId="0" fontId="36" fillId="0" borderId="0"/>
    <xf numFmtId="0" fontId="36" fillId="0" borderId="0"/>
    <xf numFmtId="0" fontId="65" fillId="0" borderId="0" applyNumberFormat="0" applyFill="0" applyBorder="0" applyAlignment="0" applyProtection="0">
      <alignment vertical="top"/>
      <protection locked="0"/>
    </xf>
    <xf numFmtId="0" fontId="36" fillId="0" borderId="0"/>
    <xf numFmtId="0" fontId="36" fillId="0" borderId="0"/>
    <xf numFmtId="0" fontId="32" fillId="8" borderId="0" applyNumberFormat="0" applyBorder="0" applyAlignment="0" applyProtection="0">
      <alignment vertical="center"/>
    </xf>
    <xf numFmtId="0" fontId="36" fillId="0" borderId="0"/>
    <xf numFmtId="0" fontId="32" fillId="8" borderId="0" applyNumberFormat="0" applyBorder="0" applyAlignment="0" applyProtection="0">
      <alignment vertical="center"/>
    </xf>
    <xf numFmtId="0" fontId="36" fillId="0" borderId="0"/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36" fillId="0" borderId="0"/>
    <xf numFmtId="0" fontId="25" fillId="0" borderId="0">
      <alignment vertical="center"/>
    </xf>
    <xf numFmtId="0" fontId="69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3" fontId="70" fillId="0" borderId="0" applyNumberFormat="0" applyFill="0" applyBorder="0" applyAlignment="0" applyProtection="0"/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71" fillId="37" borderId="0" applyNumberFormat="0" applyBorder="0" applyAlignment="0" applyProtection="0"/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top"/>
      <protection locked="0"/>
    </xf>
    <xf numFmtId="0" fontId="74" fillId="0" borderId="38" applyNumberFormat="0" applyFill="0" applyAlignment="0" applyProtection="0">
      <alignment vertical="center"/>
    </xf>
    <xf numFmtId="0" fontId="74" fillId="0" borderId="38" applyNumberFormat="0" applyFill="0" applyAlignment="0" applyProtection="0">
      <alignment vertical="center"/>
    </xf>
    <xf numFmtId="0" fontId="74" fillId="0" borderId="38" applyNumberFormat="0" applyFill="0" applyAlignment="0" applyProtection="0">
      <alignment vertical="center"/>
    </xf>
    <xf numFmtId="0" fontId="74" fillId="0" borderId="38" applyNumberFormat="0" applyFill="0" applyAlignment="0" applyProtection="0">
      <alignment vertical="center"/>
    </xf>
    <xf numFmtId="0" fontId="74" fillId="0" borderId="38" applyNumberFormat="0" applyFill="0" applyAlignment="0" applyProtection="0">
      <alignment vertical="center"/>
    </xf>
    <xf numFmtId="0" fontId="74" fillId="0" borderId="38" applyNumberFormat="0" applyFill="0" applyAlignment="0" applyProtection="0">
      <alignment vertical="center"/>
    </xf>
    <xf numFmtId="0" fontId="68" fillId="38" borderId="35" applyNumberFormat="0" applyAlignment="0" applyProtection="0">
      <alignment vertical="center"/>
    </xf>
    <xf numFmtId="0" fontId="68" fillId="38" borderId="35" applyNumberFormat="0" applyAlignment="0" applyProtection="0">
      <alignment vertical="center"/>
    </xf>
    <xf numFmtId="0" fontId="68" fillId="38" borderId="35" applyNumberFormat="0" applyAlignment="0" applyProtection="0">
      <alignment vertical="center"/>
    </xf>
    <xf numFmtId="0" fontId="68" fillId="38" borderId="35" applyNumberFormat="0" applyAlignment="0" applyProtection="0">
      <alignment vertical="center"/>
    </xf>
    <xf numFmtId="0" fontId="68" fillId="38" borderId="35" applyNumberFormat="0" applyAlignment="0" applyProtection="0">
      <alignment vertical="center"/>
    </xf>
    <xf numFmtId="0" fontId="68" fillId="38" borderId="35" applyNumberFormat="0" applyAlignment="0" applyProtection="0">
      <alignment vertical="center"/>
    </xf>
    <xf numFmtId="0" fontId="68" fillId="38" borderId="35" applyNumberFormat="0" applyAlignment="0" applyProtection="0">
      <alignment vertical="center"/>
    </xf>
    <xf numFmtId="0" fontId="68" fillId="38" borderId="35" applyNumberFormat="0" applyAlignment="0" applyProtection="0">
      <alignment vertical="center"/>
    </xf>
    <xf numFmtId="0" fontId="68" fillId="38" borderId="35" applyNumberFormat="0" applyAlignment="0" applyProtection="0">
      <alignment vertical="center"/>
    </xf>
    <xf numFmtId="0" fontId="68" fillId="38" borderId="35" applyNumberFormat="0" applyAlignment="0" applyProtection="0">
      <alignment vertical="center"/>
    </xf>
    <xf numFmtId="0" fontId="68" fillId="38" borderId="35" applyNumberFormat="0" applyAlignment="0" applyProtection="0">
      <alignment vertical="center"/>
    </xf>
    <xf numFmtId="0" fontId="68" fillId="38" borderId="35" applyNumberFormat="0" applyAlignment="0" applyProtection="0">
      <alignment vertical="center"/>
    </xf>
    <xf numFmtId="0" fontId="68" fillId="38" borderId="35" applyNumberFormat="0" applyAlignment="0" applyProtection="0">
      <alignment vertical="center"/>
    </xf>
    <xf numFmtId="0" fontId="68" fillId="38" borderId="35" applyNumberFormat="0" applyAlignment="0" applyProtection="0">
      <alignment vertical="center"/>
    </xf>
    <xf numFmtId="0" fontId="68" fillId="38" borderId="35" applyNumberFormat="0" applyAlignment="0" applyProtection="0">
      <alignment vertical="center"/>
    </xf>
    <xf numFmtId="0" fontId="51" fillId="35" borderId="31" applyNumberFormat="0" applyAlignment="0" applyProtection="0">
      <alignment vertical="center"/>
    </xf>
    <xf numFmtId="0" fontId="51" fillId="35" borderId="31" applyNumberFormat="0" applyAlignment="0" applyProtection="0">
      <alignment vertical="center"/>
    </xf>
    <xf numFmtId="0" fontId="51" fillId="35" borderId="31" applyNumberFormat="0" applyAlignment="0" applyProtection="0">
      <alignment vertical="center"/>
    </xf>
    <xf numFmtId="0" fontId="51" fillId="35" borderId="31" applyNumberFormat="0" applyAlignment="0" applyProtection="0">
      <alignment vertical="center"/>
    </xf>
    <xf numFmtId="0" fontId="51" fillId="35" borderId="31" applyNumberFormat="0" applyAlignment="0" applyProtection="0">
      <alignment vertical="center"/>
    </xf>
    <xf numFmtId="0" fontId="51" fillId="35" borderId="31" applyNumberFormat="0" applyAlignment="0" applyProtection="0">
      <alignment vertical="center"/>
    </xf>
    <xf numFmtId="0" fontId="51" fillId="35" borderId="31" applyNumberFormat="0" applyAlignment="0" applyProtection="0">
      <alignment vertical="center"/>
    </xf>
    <xf numFmtId="0" fontId="51" fillId="35" borderId="31" applyNumberFormat="0" applyAlignment="0" applyProtection="0">
      <alignment vertical="center"/>
    </xf>
    <xf numFmtId="0" fontId="51" fillId="35" borderId="31" applyNumberFormat="0" applyAlignment="0" applyProtection="0">
      <alignment vertical="center"/>
    </xf>
    <xf numFmtId="0" fontId="51" fillId="35" borderId="31" applyNumberFormat="0" applyAlignment="0" applyProtection="0">
      <alignment vertical="center"/>
    </xf>
    <xf numFmtId="0" fontId="51" fillId="35" borderId="31" applyNumberFormat="0" applyAlignment="0" applyProtection="0">
      <alignment vertical="center"/>
    </xf>
    <xf numFmtId="0" fontId="51" fillId="35" borderId="31" applyNumberForma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7" fillId="0" borderId="9" applyNumberFormat="0" applyFill="0" applyProtection="0">
      <alignment horizontal="left"/>
    </xf>
    <xf numFmtId="0" fontId="47" fillId="0" borderId="9" applyNumberFormat="0" applyFill="0" applyProtection="0">
      <alignment horizontal="left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3" fillId="0" borderId="37" applyNumberFormat="0" applyFill="0" applyAlignment="0" applyProtection="0">
      <alignment vertical="center"/>
    </xf>
    <xf numFmtId="0" fontId="73" fillId="0" borderId="37" applyNumberFormat="0" applyFill="0" applyAlignment="0" applyProtection="0">
      <alignment vertical="center"/>
    </xf>
    <xf numFmtId="0" fontId="73" fillId="0" borderId="37" applyNumberFormat="0" applyFill="0" applyAlignment="0" applyProtection="0">
      <alignment vertical="center"/>
    </xf>
    <xf numFmtId="0" fontId="73" fillId="0" borderId="37" applyNumberFormat="0" applyFill="0" applyAlignment="0" applyProtection="0">
      <alignment vertical="center"/>
    </xf>
    <xf numFmtId="0" fontId="73" fillId="0" borderId="37" applyNumberFormat="0" applyFill="0" applyAlignment="0" applyProtection="0">
      <alignment vertical="center"/>
    </xf>
    <xf numFmtId="0" fontId="73" fillId="0" borderId="37" applyNumberFormat="0" applyFill="0" applyAlignment="0" applyProtection="0">
      <alignment vertical="center"/>
    </xf>
    <xf numFmtId="0" fontId="35" fillId="0" borderId="0"/>
    <xf numFmtId="41" fontId="25" fillId="0" borderId="0" applyFont="0" applyFill="0" applyBorder="0" applyAlignment="0" applyProtection="0"/>
    <xf numFmtId="4" fontId="35" fillId="0" borderId="0" applyFont="0" applyFill="0" applyBorder="0" applyAlignment="0" applyProtection="0"/>
    <xf numFmtId="41" fontId="36" fillId="0" borderId="0" applyFont="0" applyFill="0" applyBorder="0" applyAlignment="0" applyProtection="0"/>
    <xf numFmtId="0" fontId="67" fillId="41" borderId="0" applyNumberFormat="0" applyBorder="0" applyAlignment="0" applyProtection="0"/>
    <xf numFmtId="0" fontId="67" fillId="41" borderId="0" applyNumberFormat="0" applyBorder="0" applyAlignment="0" applyProtection="0"/>
    <xf numFmtId="0" fontId="67" fillId="42" borderId="0" applyNumberFormat="0" applyBorder="0" applyAlignment="0" applyProtection="0"/>
    <xf numFmtId="0" fontId="67" fillId="42" borderId="0" applyNumberFormat="0" applyBorder="0" applyAlignment="0" applyProtection="0"/>
    <xf numFmtId="0" fontId="67" fillId="43" borderId="0" applyNumberFormat="0" applyBorder="0" applyAlignment="0" applyProtection="0"/>
    <xf numFmtId="0" fontId="67" fillId="43" borderId="0" applyNumberFormat="0" applyBorder="0" applyAlignment="0" applyProtection="0"/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6" fillId="0" borderId="14" applyNumberFormat="0" applyFill="0" applyProtection="0">
      <alignment horizontal="left"/>
    </xf>
    <xf numFmtId="0" fontId="44" fillId="26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62" fillId="38" borderId="36" applyNumberFormat="0" applyAlignment="0" applyProtection="0">
      <alignment vertical="center"/>
    </xf>
    <xf numFmtId="0" fontId="62" fillId="38" borderId="36" applyNumberFormat="0" applyAlignment="0" applyProtection="0">
      <alignment vertical="center"/>
    </xf>
    <xf numFmtId="0" fontId="62" fillId="38" borderId="36" applyNumberFormat="0" applyAlignment="0" applyProtection="0">
      <alignment vertical="center"/>
    </xf>
    <xf numFmtId="0" fontId="62" fillId="38" borderId="36" applyNumberFormat="0" applyAlignment="0" applyProtection="0">
      <alignment vertical="center"/>
    </xf>
    <xf numFmtId="0" fontId="62" fillId="38" borderId="36" applyNumberFormat="0" applyAlignment="0" applyProtection="0">
      <alignment vertical="center"/>
    </xf>
    <xf numFmtId="0" fontId="62" fillId="38" borderId="36" applyNumberFormat="0" applyAlignment="0" applyProtection="0">
      <alignment vertical="center"/>
    </xf>
    <xf numFmtId="0" fontId="62" fillId="38" borderId="36" applyNumberFormat="0" applyAlignment="0" applyProtection="0">
      <alignment vertical="center"/>
    </xf>
    <xf numFmtId="0" fontId="62" fillId="38" borderId="36" applyNumberFormat="0" applyAlignment="0" applyProtection="0">
      <alignment vertical="center"/>
    </xf>
    <xf numFmtId="0" fontId="62" fillId="38" borderId="36" applyNumberFormat="0" applyAlignment="0" applyProtection="0">
      <alignment vertical="center"/>
    </xf>
    <xf numFmtId="0" fontId="62" fillId="38" borderId="36" applyNumberFormat="0" applyAlignment="0" applyProtection="0">
      <alignment vertical="center"/>
    </xf>
    <xf numFmtId="0" fontId="62" fillId="38" borderId="36" applyNumberFormat="0" applyAlignment="0" applyProtection="0">
      <alignment vertical="center"/>
    </xf>
    <xf numFmtId="0" fontId="62" fillId="38" borderId="36" applyNumberFormat="0" applyAlignment="0" applyProtection="0">
      <alignment vertical="center"/>
    </xf>
    <xf numFmtId="0" fontId="62" fillId="38" borderId="36" applyNumberFormat="0" applyAlignment="0" applyProtection="0">
      <alignment vertical="center"/>
    </xf>
    <xf numFmtId="0" fontId="62" fillId="38" borderId="36" applyNumberFormat="0" applyAlignment="0" applyProtection="0">
      <alignment vertical="center"/>
    </xf>
    <xf numFmtId="0" fontId="59" fillId="4" borderId="35" applyNumberFormat="0" applyAlignment="0" applyProtection="0">
      <alignment vertical="center"/>
    </xf>
    <xf numFmtId="0" fontId="59" fillId="4" borderId="35" applyNumberFormat="0" applyAlignment="0" applyProtection="0">
      <alignment vertical="center"/>
    </xf>
    <xf numFmtId="0" fontId="59" fillId="4" borderId="35" applyNumberFormat="0" applyAlignment="0" applyProtection="0">
      <alignment vertical="center"/>
    </xf>
    <xf numFmtId="0" fontId="59" fillId="4" borderId="35" applyNumberFormat="0" applyAlignment="0" applyProtection="0">
      <alignment vertical="center"/>
    </xf>
    <xf numFmtId="0" fontId="59" fillId="4" borderId="35" applyNumberFormat="0" applyAlignment="0" applyProtection="0">
      <alignment vertical="center"/>
    </xf>
    <xf numFmtId="0" fontId="59" fillId="4" borderId="35" applyNumberFormat="0" applyAlignment="0" applyProtection="0">
      <alignment vertical="center"/>
    </xf>
    <xf numFmtId="0" fontId="59" fillId="4" borderId="35" applyNumberFormat="0" applyAlignment="0" applyProtection="0">
      <alignment vertical="center"/>
    </xf>
    <xf numFmtId="0" fontId="59" fillId="4" borderId="35" applyNumberFormat="0" applyAlignment="0" applyProtection="0">
      <alignment vertical="center"/>
    </xf>
    <xf numFmtId="0" fontId="59" fillId="4" borderId="35" applyNumberFormat="0" applyAlignment="0" applyProtection="0">
      <alignment vertical="center"/>
    </xf>
    <xf numFmtId="0" fontId="59" fillId="4" borderId="35" applyNumberFormat="0" applyAlignment="0" applyProtection="0">
      <alignment vertical="center"/>
    </xf>
    <xf numFmtId="0" fontId="59" fillId="4" borderId="35" applyNumberFormat="0" applyAlignment="0" applyProtection="0">
      <alignment vertical="center"/>
    </xf>
    <xf numFmtId="0" fontId="59" fillId="4" borderId="35" applyNumberFormat="0" applyAlignment="0" applyProtection="0">
      <alignment vertical="center"/>
    </xf>
    <xf numFmtId="0" fontId="59" fillId="4" borderId="35" applyNumberFormat="0" applyAlignment="0" applyProtection="0">
      <alignment vertical="center"/>
    </xf>
    <xf numFmtId="1" fontId="36" fillId="0" borderId="9" applyFill="0" applyProtection="0">
      <alignment horizontal="center"/>
    </xf>
    <xf numFmtId="0" fontId="40" fillId="0" borderId="0"/>
    <xf numFmtId="0" fontId="39" fillId="0" borderId="0"/>
    <xf numFmtId="0" fontId="39" fillId="0" borderId="0"/>
    <xf numFmtId="0" fontId="35" fillId="0" borderId="0"/>
    <xf numFmtId="43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0" fontId="25" fillId="28" borderId="30" applyNumberFormat="0" applyFont="0" applyAlignment="0" applyProtection="0">
      <alignment vertical="center"/>
    </xf>
    <xf numFmtId="0" fontId="25" fillId="28" borderId="30" applyNumberFormat="0" applyFont="0" applyAlignment="0" applyProtection="0">
      <alignment vertical="center"/>
    </xf>
    <xf numFmtId="0" fontId="25" fillId="28" borderId="30" applyNumberFormat="0" applyFont="0" applyAlignment="0" applyProtection="0">
      <alignment vertical="center"/>
    </xf>
    <xf numFmtId="0" fontId="25" fillId="28" borderId="30" applyNumberFormat="0" applyFont="0" applyAlignment="0" applyProtection="0">
      <alignment vertical="center"/>
    </xf>
    <xf numFmtId="0" fontId="28" fillId="28" borderId="30" applyNumberFormat="0" applyFont="0" applyAlignment="0" applyProtection="0">
      <alignment vertical="center"/>
    </xf>
    <xf numFmtId="0" fontId="28" fillId="28" borderId="30" applyNumberFormat="0" applyFont="0" applyAlignment="0" applyProtection="0">
      <alignment vertical="center"/>
    </xf>
    <xf numFmtId="0" fontId="28" fillId="28" borderId="30" applyNumberFormat="0" applyFont="0" applyAlignment="0" applyProtection="0">
      <alignment vertical="center"/>
    </xf>
    <xf numFmtId="0" fontId="28" fillId="28" borderId="30" applyNumberFormat="0" applyFont="0" applyAlignment="0" applyProtection="0">
      <alignment vertical="center"/>
    </xf>
    <xf numFmtId="0" fontId="28" fillId="28" borderId="30" applyNumberFormat="0" applyFont="0" applyAlignment="0" applyProtection="0">
      <alignment vertical="center"/>
    </xf>
    <xf numFmtId="0" fontId="28" fillId="28" borderId="30" applyNumberFormat="0" applyFont="0" applyAlignment="0" applyProtection="0">
      <alignment vertical="center"/>
    </xf>
    <xf numFmtId="0" fontId="75" fillId="0" borderId="0"/>
  </cellStyleXfs>
  <cellXfs count="337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194" fontId="2" fillId="0" borderId="5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194" fontId="2" fillId="0" borderId="3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194" fontId="2" fillId="0" borderId="7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94" fontId="2" fillId="0" borderId="0" xfId="0" applyNumberFormat="1" applyFont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194" fontId="2" fillId="0" borderId="1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177" fontId="2" fillId="0" borderId="16" xfId="0" applyNumberFormat="1" applyFont="1" applyBorder="1" applyAlignment="1">
      <alignment horizontal="center" vertical="center" wrapText="1"/>
    </xf>
    <xf numFmtId="180" fontId="2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7" fontId="2" fillId="0" borderId="17" xfId="0" applyNumberFormat="1" applyFont="1" applyBorder="1" applyAlignment="1">
      <alignment horizontal="center" vertical="center" wrapText="1"/>
    </xf>
    <xf numFmtId="180" fontId="2" fillId="0" borderId="7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justify" vertical="center" wrapText="1"/>
    </xf>
    <xf numFmtId="176" fontId="2" fillId="0" borderId="3" xfId="0" applyNumberFormat="1" applyFont="1" applyBorder="1" applyAlignment="1">
      <alignment horizontal="center" vertical="center" wrapText="1"/>
    </xf>
    <xf numFmtId="180" fontId="2" fillId="0" borderId="0" xfId="0" applyNumberFormat="1" applyFont="1" applyBorder="1" applyAlignment="1">
      <alignment horizontal="center" vertical="center" wrapText="1"/>
    </xf>
    <xf numFmtId="177" fontId="0" fillId="0" borderId="0" xfId="0" applyNumberFormat="1"/>
    <xf numFmtId="180" fontId="0" fillId="0" borderId="0" xfId="0" applyNumberFormat="1"/>
    <xf numFmtId="0" fontId="2" fillId="0" borderId="10" xfId="0" applyFont="1" applyBorder="1" applyAlignment="1">
      <alignment horizontal="justify" vertical="center" wrapText="1"/>
    </xf>
    <xf numFmtId="176" fontId="2" fillId="0" borderId="15" xfId="0" applyNumberFormat="1" applyFont="1" applyBorder="1" applyAlignment="1">
      <alignment horizontal="center" vertical="center" wrapText="1"/>
    </xf>
    <xf numFmtId="180" fontId="2" fillId="0" borderId="15" xfId="0" applyNumberFormat="1" applyFont="1" applyBorder="1" applyAlignment="1">
      <alignment horizontal="center" vertical="center" wrapText="1"/>
    </xf>
    <xf numFmtId="180" fontId="2" fillId="0" borderId="10" xfId="0" applyNumberFormat="1" applyFont="1" applyBorder="1" applyAlignment="1">
      <alignment horizontal="center" vertical="center" wrapText="1"/>
    </xf>
    <xf numFmtId="0" fontId="0" fillId="0" borderId="0" xfId="0" applyFont="1"/>
    <xf numFmtId="0" fontId="4" fillId="0" borderId="20" xfId="0" applyNumberFormat="1" applyFont="1" applyFill="1" applyBorder="1" applyAlignment="1" applyProtection="1">
      <alignment horizontal="center" vertical="center" wrapText="1"/>
    </xf>
    <xf numFmtId="0" fontId="4" fillId="0" borderId="20" xfId="0" applyNumberFormat="1" applyFont="1" applyFill="1" applyBorder="1" applyAlignment="1" applyProtection="1">
      <alignment vertical="center" wrapText="1"/>
    </xf>
    <xf numFmtId="0" fontId="5" fillId="0" borderId="20" xfId="0" applyNumberFormat="1" applyFont="1" applyFill="1" applyBorder="1" applyAlignment="1" applyProtection="1">
      <alignment vertical="center" wrapText="1"/>
    </xf>
    <xf numFmtId="0" fontId="5" fillId="0" borderId="20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2" fillId="0" borderId="16" xfId="0" applyFont="1" applyBorder="1" applyAlignment="1">
      <alignment horizontal="center" vertical="center" wrapText="1"/>
    </xf>
    <xf numFmtId="1" fontId="2" fillId="0" borderId="16" xfId="0" applyNumberFormat="1" applyFont="1" applyBorder="1" applyAlignment="1">
      <alignment horizontal="center" vertical="center" wrapText="1"/>
    </xf>
    <xf numFmtId="194" fontId="2" fillId="0" borderId="0" xfId="0" applyNumberFormat="1" applyFont="1" applyBorder="1" applyAlignment="1">
      <alignment horizontal="center" vertical="center" wrapText="1"/>
    </xf>
    <xf numFmtId="1" fontId="2" fillId="0" borderId="17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80" fontId="2" fillId="0" borderId="0" xfId="0" applyNumberFormat="1" applyFont="1" applyAlignment="1">
      <alignment horizontal="center" vertical="center"/>
    </xf>
    <xf numFmtId="180" fontId="0" fillId="0" borderId="0" xfId="0" applyNumberFormat="1" applyAlignment="1">
      <alignment horizontal="center" vertical="center"/>
    </xf>
    <xf numFmtId="180" fontId="6" fillId="0" borderId="0" xfId="0" applyNumberFormat="1" applyFont="1" applyAlignment="1">
      <alignment horizontal="center" vertical="center"/>
    </xf>
    <xf numFmtId="0" fontId="0" fillId="0" borderId="0" xfId="0" applyAlignment="1"/>
    <xf numFmtId="180" fontId="0" fillId="0" borderId="15" xfId="0" applyNumberFormat="1" applyBorder="1" applyAlignment="1">
      <alignment horizontal="center" vertical="center"/>
    </xf>
    <xf numFmtId="176" fontId="2" fillId="0" borderId="19" xfId="0" applyNumberFormat="1" applyFont="1" applyBorder="1" applyAlignment="1">
      <alignment horizontal="center" vertical="center" wrapText="1"/>
    </xf>
    <xf numFmtId="176" fontId="2" fillId="0" borderId="16" xfId="0" applyNumberFormat="1" applyFont="1" applyBorder="1" applyAlignment="1">
      <alignment horizontal="center" vertical="center" wrapText="1"/>
    </xf>
    <xf numFmtId="176" fontId="2" fillId="0" borderId="17" xfId="0" applyNumberFormat="1" applyFont="1" applyBorder="1" applyAlignment="1">
      <alignment horizontal="center" vertical="center" wrapText="1"/>
    </xf>
    <xf numFmtId="180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1" fontId="6" fillId="0" borderId="2" xfId="0" applyNumberFormat="1" applyFont="1" applyBorder="1" applyAlignment="1">
      <alignment horizontal="center" vertical="center" wrapText="1"/>
    </xf>
    <xf numFmtId="180" fontId="6" fillId="0" borderId="0" xfId="0" applyNumberFormat="1" applyFont="1" applyAlignment="1">
      <alignment horizontal="center" vertical="center" wrapText="1"/>
    </xf>
    <xf numFmtId="180" fontId="6" fillId="0" borderId="2" xfId="0" applyNumberFormat="1" applyFont="1" applyBorder="1" applyAlignment="1">
      <alignment horizontal="center" vertical="center" wrapText="1"/>
    </xf>
    <xf numFmtId="1" fontId="0" fillId="0" borderId="0" xfId="0" applyNumberFormat="1"/>
    <xf numFmtId="0" fontId="2" fillId="0" borderId="6" xfId="0" applyFont="1" applyBorder="1" applyAlignment="1">
      <alignment vertical="center" wrapText="1"/>
    </xf>
    <xf numFmtId="194" fontId="6" fillId="0" borderId="9" xfId="0" applyNumberFormat="1" applyFont="1" applyBorder="1" applyAlignment="1">
      <alignment horizontal="center" vertical="center" wrapText="1"/>
    </xf>
    <xf numFmtId="180" fontId="6" fillId="0" borderId="15" xfId="0" applyNumberFormat="1" applyFont="1" applyBorder="1" applyAlignment="1">
      <alignment horizontal="center" vertical="center" wrapText="1"/>
    </xf>
    <xf numFmtId="194" fontId="7" fillId="0" borderId="0" xfId="67" applyNumberFormat="1" applyFont="1" applyFill="1" applyBorder="1"/>
    <xf numFmtId="0" fontId="2" fillId="0" borderId="0" xfId="0" applyFont="1" applyAlignment="1">
      <alignment horizontal="center" vertical="center" wrapText="1"/>
    </xf>
    <xf numFmtId="176" fontId="0" fillId="0" borderId="19" xfId="0" applyNumberFormat="1" applyBorder="1" applyAlignment="1">
      <alignment vertical="center"/>
    </xf>
    <xf numFmtId="180" fontId="2" fillId="0" borderId="4" xfId="0" applyNumberFormat="1" applyFont="1" applyBorder="1" applyAlignment="1">
      <alignment horizontal="center" vertical="center" wrapText="1"/>
    </xf>
    <xf numFmtId="180" fontId="2" fillId="0" borderId="2" xfId="0" applyNumberFormat="1" applyFont="1" applyBorder="1" applyAlignment="1">
      <alignment horizontal="center" vertical="center" wrapText="1"/>
    </xf>
    <xf numFmtId="180" fontId="2" fillId="0" borderId="0" xfId="0" applyNumberFormat="1" applyFont="1" applyAlignment="1">
      <alignment horizontal="center" vertical="center" wrapText="1"/>
    </xf>
    <xf numFmtId="49" fontId="0" fillId="0" borderId="0" xfId="0" applyNumberFormat="1"/>
    <xf numFmtId="176" fontId="8" fillId="0" borderId="16" xfId="0" applyNumberFormat="1" applyFont="1" applyBorder="1" applyAlignment="1">
      <alignment vertical="center"/>
    </xf>
    <xf numFmtId="180" fontId="9" fillId="0" borderId="2" xfId="0" applyNumberFormat="1" applyFont="1" applyBorder="1" applyAlignment="1">
      <alignment horizontal="center" vertical="center" wrapText="1"/>
    </xf>
    <xf numFmtId="176" fontId="0" fillId="0" borderId="16" xfId="0" applyNumberFormat="1" applyBorder="1" applyAlignment="1">
      <alignment vertical="center"/>
    </xf>
    <xf numFmtId="188" fontId="0" fillId="0" borderId="0" xfId="0" applyNumberFormat="1" applyFont="1"/>
    <xf numFmtId="176" fontId="0" fillId="0" borderId="14" xfId="0" applyNumberFormat="1" applyBorder="1" applyAlignment="1">
      <alignment vertical="center"/>
    </xf>
    <xf numFmtId="180" fontId="2" fillId="0" borderId="6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" fontId="6" fillId="0" borderId="14" xfId="0" applyNumberFormat="1" applyFont="1" applyBorder="1" applyAlignment="1">
      <alignment horizontal="center" vertical="center" wrapText="1"/>
    </xf>
    <xf numFmtId="194" fontId="6" fillId="0" borderId="1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186" fontId="10" fillId="0" borderId="16" xfId="0" applyNumberFormat="1" applyFont="1" applyFill="1" applyBorder="1" applyAlignment="1"/>
    <xf numFmtId="180" fontId="10" fillId="0" borderId="16" xfId="0" applyNumberFormat="1" applyFont="1" applyFill="1" applyBorder="1" applyAlignment="1">
      <alignment horizontal="right"/>
    </xf>
    <xf numFmtId="180" fontId="10" fillId="0" borderId="3" xfId="0" applyNumberFormat="1" applyFont="1" applyFill="1" applyBorder="1" applyAlignment="1">
      <alignment horizontal="right"/>
    </xf>
    <xf numFmtId="0" fontId="2" fillId="0" borderId="9" xfId="0" applyFont="1" applyBorder="1" applyAlignment="1">
      <alignment horizontal="justify" vertical="center" wrapText="1"/>
    </xf>
    <xf numFmtId="186" fontId="10" fillId="0" borderId="14" xfId="0" applyNumberFormat="1" applyFont="1" applyFill="1" applyBorder="1" applyAlignment="1"/>
    <xf numFmtId="180" fontId="10" fillId="0" borderId="14" xfId="0" applyNumberFormat="1" applyFont="1" applyFill="1" applyBorder="1" applyAlignment="1">
      <alignment horizontal="right"/>
    </xf>
    <xf numFmtId="180" fontId="10" fillId="0" borderId="15" xfId="0" applyNumberFormat="1" applyFont="1" applyFill="1" applyBorder="1" applyAlignment="1">
      <alignment horizontal="right"/>
    </xf>
    <xf numFmtId="176" fontId="0" fillId="0" borderId="0" xfId="0" applyNumberFormat="1"/>
    <xf numFmtId="194" fontId="0" fillId="0" borderId="0" xfId="0" applyNumberFormat="1"/>
    <xf numFmtId="0" fontId="2" fillId="0" borderId="21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176" fontId="10" fillId="0" borderId="16" xfId="613" applyNumberFormat="1" applyFont="1" applyFill="1" applyBorder="1" applyAlignment="1">
      <alignment horizontal="center" vertical="center" wrapText="1"/>
    </xf>
    <xf numFmtId="180" fontId="10" fillId="0" borderId="3" xfId="539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/>
    </xf>
    <xf numFmtId="176" fontId="10" fillId="0" borderId="14" xfId="613" applyNumberFormat="1" applyFont="1" applyFill="1" applyBorder="1" applyAlignment="1">
      <alignment horizontal="center" vertical="center" wrapText="1"/>
    </xf>
    <xf numFmtId="180" fontId="10" fillId="0" borderId="15" xfId="539" applyNumberFormat="1" applyFont="1" applyFill="1" applyBorder="1" applyAlignment="1">
      <alignment horizontal="center" vertical="center" wrapText="1"/>
    </xf>
    <xf numFmtId="0" fontId="12" fillId="0" borderId="21" xfId="613" applyFont="1" applyFill="1" applyBorder="1" applyAlignment="1">
      <alignment horizontal="center" vertical="center"/>
    </xf>
    <xf numFmtId="0" fontId="12" fillId="0" borderId="19" xfId="613" applyFont="1" applyFill="1" applyBorder="1" applyAlignment="1">
      <alignment horizontal="center" vertical="center" wrapText="1"/>
    </xf>
    <xf numFmtId="0" fontId="12" fillId="0" borderId="22" xfId="613" applyFont="1" applyFill="1" applyBorder="1" applyAlignment="1">
      <alignment horizontal="center" vertical="center"/>
    </xf>
    <xf numFmtId="0" fontId="12" fillId="0" borderId="4" xfId="613" applyFont="1" applyFill="1" applyBorder="1" applyAlignment="1">
      <alignment vertical="center"/>
    </xf>
    <xf numFmtId="176" fontId="10" fillId="0" borderId="19" xfId="613" applyNumberFormat="1" applyFont="1" applyFill="1" applyBorder="1" applyAlignment="1">
      <alignment horizontal="right" vertical="center" wrapText="1"/>
    </xf>
    <xf numFmtId="180" fontId="10" fillId="0" borderId="8" xfId="613" applyNumberFormat="1" applyFont="1" applyFill="1" applyBorder="1" applyAlignment="1">
      <alignment horizontal="right" vertical="center" wrapText="1"/>
    </xf>
    <xf numFmtId="180" fontId="12" fillId="0" borderId="5" xfId="613" applyNumberFormat="1" applyFont="1" applyFill="1" applyBorder="1" applyAlignment="1">
      <alignment horizontal="right" vertical="center" wrapText="1"/>
    </xf>
    <xf numFmtId="0" fontId="12" fillId="0" borderId="2" xfId="613" applyFont="1" applyFill="1" applyBorder="1" applyAlignment="1">
      <alignment vertical="center"/>
    </xf>
    <xf numFmtId="176" fontId="10" fillId="0" borderId="16" xfId="613" applyNumberFormat="1" applyFont="1" applyFill="1" applyBorder="1" applyAlignment="1">
      <alignment horizontal="right" vertical="center" wrapText="1"/>
    </xf>
    <xf numFmtId="180" fontId="10" fillId="0" borderId="0" xfId="613" applyNumberFormat="1" applyFont="1" applyFill="1" applyBorder="1" applyAlignment="1">
      <alignment horizontal="right" vertical="center" wrapText="1"/>
    </xf>
    <xf numFmtId="180" fontId="12" fillId="0" borderId="3" xfId="613" applyNumberFormat="1" applyFont="1" applyFill="1" applyBorder="1" applyAlignment="1">
      <alignment horizontal="right" vertical="center" wrapText="1"/>
    </xf>
    <xf numFmtId="176" fontId="13" fillId="0" borderId="2" xfId="0" applyNumberFormat="1" applyFont="1" applyBorder="1"/>
    <xf numFmtId="0" fontId="13" fillId="0" borderId="0" xfId="0" applyFont="1"/>
    <xf numFmtId="0" fontId="0" fillId="2" borderId="0" xfId="0" applyFill="1"/>
    <xf numFmtId="180" fontId="12" fillId="2" borderId="3" xfId="613" applyNumberFormat="1" applyFont="1" applyFill="1" applyBorder="1" applyAlignment="1">
      <alignment horizontal="right" vertical="center" wrapText="1"/>
    </xf>
    <xf numFmtId="0" fontId="12" fillId="0" borderId="9" xfId="613" applyFont="1" applyFill="1" applyBorder="1" applyAlignment="1">
      <alignment vertical="center"/>
    </xf>
    <xf numFmtId="176" fontId="10" fillId="0" borderId="14" xfId="613" applyNumberFormat="1" applyFont="1" applyFill="1" applyBorder="1" applyAlignment="1">
      <alignment horizontal="right" vertical="center" wrapText="1"/>
    </xf>
    <xf numFmtId="180" fontId="10" fillId="0" borderId="10" xfId="613" applyNumberFormat="1" applyFont="1" applyFill="1" applyBorder="1" applyAlignment="1">
      <alignment horizontal="right" vertical="center" wrapText="1"/>
    </xf>
    <xf numFmtId="180" fontId="12" fillId="0" borderId="15" xfId="613" applyNumberFormat="1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justify" vertical="center" wrapText="1"/>
    </xf>
    <xf numFmtId="177" fontId="10" fillId="0" borderId="19" xfId="614" applyNumberFormat="1" applyFont="1" applyFill="1" applyBorder="1" applyAlignment="1">
      <alignment horizontal="center" vertical="center" wrapText="1"/>
    </xf>
    <xf numFmtId="180" fontId="10" fillId="0" borderId="19" xfId="614" applyNumberFormat="1" applyFont="1" applyFill="1" applyBorder="1" applyAlignment="1">
      <alignment horizontal="center" vertical="center" wrapText="1"/>
    </xf>
    <xf numFmtId="180" fontId="10" fillId="0" borderId="5" xfId="614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justify" vertical="center" wrapText="1"/>
    </xf>
    <xf numFmtId="177" fontId="10" fillId="0" borderId="16" xfId="614" applyNumberFormat="1" applyFont="1" applyFill="1" applyBorder="1" applyAlignment="1">
      <alignment horizontal="center" vertical="center" wrapText="1"/>
    </xf>
    <xf numFmtId="180" fontId="10" fillId="0" borderId="16" xfId="614" applyNumberFormat="1" applyFont="1" applyFill="1" applyBorder="1" applyAlignment="1">
      <alignment horizontal="center" vertical="center" wrapText="1"/>
    </xf>
    <xf numFmtId="180" fontId="10" fillId="0" borderId="3" xfId="614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justify" vertical="center" wrapText="1"/>
    </xf>
    <xf numFmtId="177" fontId="10" fillId="0" borderId="14" xfId="614" applyNumberFormat="1" applyFont="1" applyFill="1" applyBorder="1" applyAlignment="1">
      <alignment horizontal="center" vertical="center" wrapText="1"/>
    </xf>
    <xf numFmtId="180" fontId="10" fillId="0" borderId="14" xfId="614" applyNumberFormat="1" applyFont="1" applyFill="1" applyBorder="1" applyAlignment="1">
      <alignment horizontal="center" vertical="center" wrapText="1"/>
    </xf>
    <xf numFmtId="180" fontId="10" fillId="0" borderId="15" xfId="614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201" fontId="2" fillId="0" borderId="19" xfId="0" applyNumberFormat="1" applyFont="1" applyBorder="1" applyAlignment="1">
      <alignment horizontal="center" vertical="center" wrapText="1"/>
    </xf>
    <xf numFmtId="201" fontId="2" fillId="0" borderId="16" xfId="0" applyNumberFormat="1" applyFont="1" applyBorder="1" applyAlignment="1">
      <alignment horizontal="center" vertical="center" wrapText="1"/>
    </xf>
    <xf numFmtId="194" fontId="2" fillId="0" borderId="16" xfId="0" applyNumberFormat="1" applyFont="1" applyBorder="1" applyAlignment="1">
      <alignment horizontal="center" vertical="center" wrapText="1"/>
    </xf>
    <xf numFmtId="201" fontId="2" fillId="0" borderId="16" xfId="0" applyNumberFormat="1" applyFont="1" applyFill="1" applyBorder="1" applyAlignment="1">
      <alignment horizontal="center" vertical="center"/>
    </xf>
    <xf numFmtId="194" fontId="2" fillId="0" borderId="16" xfId="0" applyNumberFormat="1" applyFont="1" applyFill="1" applyBorder="1" applyAlignment="1">
      <alignment horizontal="center" vertical="center"/>
    </xf>
    <xf numFmtId="194" fontId="2" fillId="0" borderId="3" xfId="0" applyNumberFormat="1" applyFont="1" applyFill="1" applyBorder="1" applyAlignment="1">
      <alignment horizontal="center" vertical="center"/>
    </xf>
    <xf numFmtId="2" fontId="2" fillId="0" borderId="16" xfId="0" applyNumberFormat="1" applyFont="1" applyBorder="1" applyAlignment="1">
      <alignment horizontal="center" vertical="center" wrapText="1"/>
    </xf>
    <xf numFmtId="201" fontId="0" fillId="0" borderId="16" xfId="0" applyNumberFormat="1" applyBorder="1" applyAlignment="1">
      <alignment vertical="center"/>
    </xf>
    <xf numFmtId="201" fontId="2" fillId="0" borderId="16" xfId="0" applyNumberFormat="1" applyFont="1" applyFill="1" applyBorder="1" applyAlignment="1">
      <alignment horizontal="center" vertical="center" wrapText="1"/>
    </xf>
    <xf numFmtId="201" fontId="0" fillId="0" borderId="16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201" fontId="0" fillId="0" borderId="14" xfId="0" applyNumberFormat="1" applyBorder="1"/>
    <xf numFmtId="0" fontId="0" fillId="0" borderId="14" xfId="0" applyBorder="1"/>
    <xf numFmtId="0" fontId="0" fillId="0" borderId="15" xfId="0" applyBorder="1"/>
    <xf numFmtId="0" fontId="15" fillId="0" borderId="0" xfId="0" applyFont="1" applyAlignment="1">
      <alignment horizontal="center" vertical="center"/>
    </xf>
    <xf numFmtId="0" fontId="16" fillId="0" borderId="1" xfId="0" applyFont="1" applyBorder="1" applyAlignment="1" applyProtection="1">
      <alignment horizontal="left"/>
      <protection hidden="1"/>
    </xf>
    <xf numFmtId="0" fontId="17" fillId="0" borderId="1" xfId="0" applyFont="1" applyBorder="1" applyAlignment="1" applyProtection="1">
      <alignment horizontal="left"/>
      <protection hidden="1"/>
    </xf>
    <xf numFmtId="0" fontId="18" fillId="0" borderId="1" xfId="0" applyFont="1" applyBorder="1" applyAlignment="1" applyProtection="1">
      <alignment horizontal="center"/>
      <protection hidden="1"/>
    </xf>
    <xf numFmtId="0" fontId="17" fillId="0" borderId="0" xfId="0" applyFont="1" applyProtection="1">
      <protection hidden="1"/>
    </xf>
    <xf numFmtId="0" fontId="17" fillId="0" borderId="16" xfId="0" applyFont="1" applyBorder="1" applyProtection="1">
      <protection hidden="1"/>
    </xf>
    <xf numFmtId="0" fontId="19" fillId="0" borderId="2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2" fontId="2" fillId="0" borderId="16" xfId="0" applyNumberFormat="1" applyFont="1" applyFill="1" applyBorder="1" applyAlignment="1">
      <alignment horizontal="center" vertical="center"/>
    </xf>
    <xf numFmtId="194" fontId="2" fillId="0" borderId="0" xfId="0" applyNumberFormat="1" applyFont="1" applyFill="1" applyBorder="1" applyAlignment="1">
      <alignment horizontal="center" vertical="center"/>
    </xf>
    <xf numFmtId="0" fontId="17" fillId="0" borderId="9" xfId="0" applyFont="1" applyBorder="1" applyProtection="1">
      <protection hidden="1"/>
    </xf>
    <xf numFmtId="0" fontId="17" fillId="0" borderId="9" xfId="0" applyFont="1" applyBorder="1" applyAlignment="1" applyProtection="1">
      <alignment horizontal="center"/>
      <protection hidden="1"/>
    </xf>
    <xf numFmtId="0" fontId="22" fillId="0" borderId="2" xfId="0" applyFont="1" applyBorder="1" applyProtection="1">
      <protection hidden="1"/>
    </xf>
    <xf numFmtId="0" fontId="18" fillId="0" borderId="2" xfId="0" applyFont="1" applyBorder="1" applyAlignment="1">
      <alignment horizontal="center"/>
    </xf>
    <xf numFmtId="2" fontId="23" fillId="0" borderId="0" xfId="0" applyNumberFormat="1" applyFont="1" applyProtection="1">
      <protection locked="0"/>
    </xf>
    <xf numFmtId="0" fontId="24" fillId="0" borderId="2" xfId="0" applyFont="1" applyBorder="1" applyProtection="1">
      <protection hidden="1"/>
    </xf>
    <xf numFmtId="0" fontId="2" fillId="0" borderId="2" xfId="0" applyFont="1" applyFill="1" applyBorder="1" applyAlignment="1">
      <alignment horizontal="left" vertical="center"/>
    </xf>
    <xf numFmtId="2" fontId="2" fillId="0" borderId="14" xfId="0" applyNumberFormat="1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194" fontId="0" fillId="0" borderId="0" xfId="0" applyNumberFormat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194" fontId="2" fillId="0" borderId="14" xfId="0" applyNumberFormat="1" applyFont="1" applyFill="1" applyBorder="1" applyAlignment="1">
      <alignment horizontal="center" vertical="center"/>
    </xf>
    <xf numFmtId="194" fontId="0" fillId="0" borderId="10" xfId="0" applyNumberFormat="1" applyBorder="1" applyAlignment="1">
      <alignment horizontal="center" vertical="center"/>
    </xf>
    <xf numFmtId="0" fontId="23" fillId="0" borderId="2" xfId="0" applyFont="1" applyBorder="1" applyProtection="1">
      <protection hidden="1"/>
    </xf>
    <xf numFmtId="0" fontId="23" fillId="0" borderId="2" xfId="0" applyFont="1" applyBorder="1"/>
    <xf numFmtId="0" fontId="10" fillId="0" borderId="2" xfId="0" applyFont="1" applyBorder="1" applyProtection="1">
      <protection hidden="1"/>
    </xf>
    <xf numFmtId="0" fontId="10" fillId="0" borderId="9" xfId="0" applyFont="1" applyBorder="1" applyProtection="1">
      <protection hidden="1"/>
    </xf>
    <xf numFmtId="0" fontId="18" fillId="0" borderId="9" xfId="0" applyFont="1" applyBorder="1" applyAlignment="1">
      <alignment horizontal="center"/>
    </xf>
    <xf numFmtId="2" fontId="23" fillId="0" borderId="10" xfId="0" applyNumberFormat="1" applyFont="1" applyBorder="1" applyProtection="1">
      <protection locked="0"/>
    </xf>
    <xf numFmtId="0" fontId="24" fillId="0" borderId="0" xfId="0" applyFont="1" applyProtection="1">
      <protection hidden="1"/>
    </xf>
    <xf numFmtId="0" fontId="18" fillId="0" borderId="0" xfId="0" applyFont="1" applyAlignment="1">
      <alignment horizontal="center"/>
    </xf>
    <xf numFmtId="0" fontId="10" fillId="0" borderId="0" xfId="0" applyFont="1" applyProtection="1">
      <protection hidden="1"/>
    </xf>
    <xf numFmtId="0" fontId="25" fillId="0" borderId="0" xfId="0" applyFont="1"/>
    <xf numFmtId="0" fontId="22" fillId="0" borderId="4" xfId="0" applyFont="1" applyBorder="1" applyProtection="1">
      <protection hidden="1"/>
    </xf>
    <xf numFmtId="0" fontId="25" fillId="0" borderId="8" xfId="0" applyFont="1" applyBorder="1"/>
    <xf numFmtId="0" fontId="25" fillId="0" borderId="10" xfId="0" applyFont="1" applyBorder="1"/>
    <xf numFmtId="0" fontId="17" fillId="0" borderId="10" xfId="0" applyFont="1" applyBorder="1" applyAlignment="1" applyProtection="1">
      <alignment horizontal="center"/>
      <protection hidden="1"/>
    </xf>
    <xf numFmtId="186" fontId="26" fillId="0" borderId="0" xfId="0" applyNumberFormat="1" applyFont="1" applyProtection="1">
      <protection locked="0"/>
    </xf>
    <xf numFmtId="186" fontId="23" fillId="0" borderId="0" xfId="0" applyNumberFormat="1" applyFont="1" applyProtection="1">
      <protection locked="0"/>
    </xf>
    <xf numFmtId="186" fontId="23" fillId="0" borderId="0" xfId="0" applyNumberFormat="1" applyFont="1" applyAlignment="1" applyProtection="1">
      <alignment horizontal="right"/>
      <protection locked="0"/>
    </xf>
    <xf numFmtId="186" fontId="25" fillId="0" borderId="0" xfId="0" applyNumberFormat="1" applyFont="1" applyAlignment="1">
      <alignment horizontal="right"/>
    </xf>
    <xf numFmtId="185" fontId="23" fillId="0" borderId="0" xfId="0" applyNumberFormat="1" applyFont="1" applyProtection="1">
      <protection locked="0"/>
    </xf>
    <xf numFmtId="185" fontId="25" fillId="0" borderId="0" xfId="0" applyNumberFormat="1" applyFont="1"/>
    <xf numFmtId="186" fontId="23" fillId="0" borderId="10" xfId="0" applyNumberFormat="1" applyFont="1" applyBorder="1" applyProtection="1">
      <protection locked="0"/>
    </xf>
    <xf numFmtId="180" fontId="25" fillId="0" borderId="8" xfId="0" applyNumberFormat="1" applyFont="1" applyBorder="1"/>
    <xf numFmtId="180" fontId="25" fillId="0" borderId="0" xfId="0" applyNumberFormat="1" applyFont="1"/>
    <xf numFmtId="180" fontId="25" fillId="0" borderId="10" xfId="0" applyNumberFormat="1" applyFont="1" applyBorder="1"/>
    <xf numFmtId="0" fontId="17" fillId="0" borderId="15" xfId="0" applyFont="1" applyBorder="1" applyAlignment="1" applyProtection="1">
      <alignment horizontal="center"/>
      <protection hidden="1"/>
    </xf>
    <xf numFmtId="194" fontId="26" fillId="0" borderId="0" xfId="0" applyNumberFormat="1" applyFont="1" applyProtection="1">
      <protection locked="0"/>
    </xf>
    <xf numFmtId="194" fontId="23" fillId="0" borderId="0" xfId="0" applyNumberFormat="1" applyFont="1" applyProtection="1">
      <protection locked="0"/>
    </xf>
    <xf numFmtId="0" fontId="1" fillId="0" borderId="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/>
    </xf>
    <xf numFmtId="194" fontId="2" fillId="0" borderId="2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vertical="center"/>
    </xf>
    <xf numFmtId="0" fontId="27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/>
    </xf>
    <xf numFmtId="180" fontId="6" fillId="0" borderId="16" xfId="0" applyNumberFormat="1" applyFont="1" applyFill="1" applyBorder="1" applyAlignment="1">
      <alignment horizontal="center" vertical="center"/>
    </xf>
    <xf numFmtId="180" fontId="2" fillId="0" borderId="2" xfId="0" applyNumberFormat="1" applyFont="1" applyFill="1" applyBorder="1" applyAlignment="1">
      <alignment horizontal="center" vertical="center"/>
    </xf>
    <xf numFmtId="2" fontId="6" fillId="0" borderId="6" xfId="0" applyNumberFormat="1" applyFont="1" applyFill="1" applyBorder="1" applyAlignment="1">
      <alignment horizontal="center" vertical="center"/>
    </xf>
    <xf numFmtId="194" fontId="6" fillId="0" borderId="6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2" fontId="2" fillId="0" borderId="0" xfId="0" applyNumberFormat="1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vertical="center"/>
    </xf>
    <xf numFmtId="2" fontId="2" fillId="0" borderId="28" xfId="0" applyNumberFormat="1" applyFont="1" applyFill="1" applyBorder="1" applyAlignment="1">
      <alignment horizontal="center" vertical="center"/>
    </xf>
    <xf numFmtId="194" fontId="2" fillId="0" borderId="28" xfId="0" applyNumberFormat="1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2" fontId="6" fillId="0" borderId="2" xfId="0" applyNumberFormat="1" applyFont="1" applyFill="1" applyBorder="1" applyAlignment="1">
      <alignment horizontal="center" vertical="center"/>
    </xf>
    <xf numFmtId="194" fontId="6" fillId="0" borderId="2" xfId="0" applyNumberFormat="1" applyFont="1" applyFill="1" applyBorder="1" applyAlignment="1">
      <alignment horizontal="center" vertical="center"/>
    </xf>
    <xf numFmtId="180" fontId="6" fillId="0" borderId="2" xfId="0" applyNumberFormat="1" applyFont="1" applyFill="1" applyBorder="1" applyAlignment="1">
      <alignment horizontal="center" vertical="center"/>
    </xf>
    <xf numFmtId="186" fontId="6" fillId="0" borderId="0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180" fontId="9" fillId="0" borderId="2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94" fontId="6" fillId="0" borderId="2" xfId="0" applyNumberFormat="1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/>
    </xf>
    <xf numFmtId="1" fontId="9" fillId="0" borderId="16" xfId="0" applyNumberFormat="1" applyFont="1" applyFill="1" applyBorder="1" applyAlignment="1">
      <alignment horizontal="center" vertical="center"/>
    </xf>
    <xf numFmtId="180" fontId="9" fillId="0" borderId="16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2" fontId="12" fillId="0" borderId="17" xfId="0" applyNumberFormat="1" applyFont="1" applyBorder="1" applyAlignment="1">
      <alignment horizontal="center" vertical="center"/>
    </xf>
    <xf numFmtId="180" fontId="12" fillId="0" borderId="17" xfId="0" applyNumberFormat="1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4" fillId="0" borderId="0" xfId="0" applyFont="1" applyAlignment="1" applyProtection="1">
      <alignment horizontal="center"/>
      <protection hidden="1"/>
    </xf>
    <xf numFmtId="0" fontId="17" fillId="0" borderId="23" xfId="0" applyFont="1" applyBorder="1" applyAlignment="1" applyProtection="1">
      <alignment horizontal="center"/>
      <protection hidden="1"/>
    </xf>
    <xf numFmtId="0" fontId="17" fillId="0" borderId="26" xfId="0" applyFont="1" applyBorder="1" applyAlignment="1" applyProtection="1">
      <alignment horizontal="center" vertical="center"/>
      <protection hidden="1"/>
    </xf>
    <xf numFmtId="0" fontId="21" fillId="0" borderId="24" xfId="0" applyFont="1" applyBorder="1" applyAlignment="1" applyProtection="1">
      <alignment horizontal="center"/>
      <protection hidden="1"/>
    </xf>
    <xf numFmtId="0" fontId="21" fillId="0" borderId="27" xfId="0" applyFont="1" applyBorder="1" applyAlignment="1" applyProtection="1">
      <alignment horizontal="center"/>
      <protection hidden="1"/>
    </xf>
    <xf numFmtId="0" fontId="17" fillId="0" borderId="10" xfId="0" applyFont="1" applyBorder="1" applyAlignment="1" applyProtection="1">
      <alignment horizontal="center"/>
      <protection hidden="1"/>
    </xf>
    <xf numFmtId="0" fontId="19" fillId="0" borderId="21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179" fontId="12" fillId="0" borderId="0" xfId="613" applyNumberFormat="1" applyFont="1" applyFill="1" applyBorder="1" applyAlignment="1">
      <alignment horizontal="center" vertical="center"/>
    </xf>
    <xf numFmtId="179" fontId="12" fillId="0" borderId="10" xfId="613" applyNumberFormat="1" applyFont="1" applyFill="1" applyBorder="1" applyAlignment="1">
      <alignment horizontal="center" vertical="center"/>
    </xf>
    <xf numFmtId="57" fontId="2" fillId="0" borderId="0" xfId="0" applyNumberFormat="1" applyFont="1" applyBorder="1" applyAlignment="1">
      <alignment horizontal="center" vertical="center"/>
    </xf>
    <xf numFmtId="180" fontId="0" fillId="0" borderId="0" xfId="0" applyNumberFormat="1" applyFont="1" applyAlignment="1">
      <alignment horizontal="center"/>
    </xf>
    <xf numFmtId="0" fontId="2" fillId="0" borderId="2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57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50" fillId="0" borderId="39" xfId="821" applyFont="1" applyFill="1" applyBorder="1" applyAlignment="1">
      <alignment horizontal="center" vertical="center" wrapText="1"/>
    </xf>
    <xf numFmtId="0" fontId="82" fillId="0" borderId="11" xfId="821" applyFont="1" applyFill="1" applyBorder="1" applyAlignment="1">
      <alignment horizontal="center" vertical="center"/>
    </xf>
    <xf numFmtId="0" fontId="82" fillId="0" borderId="40" xfId="821" applyFont="1" applyFill="1" applyBorder="1" applyAlignment="1">
      <alignment horizontal="center" vertical="center" wrapText="1"/>
    </xf>
    <xf numFmtId="0" fontId="82" fillId="0" borderId="41" xfId="821" applyFont="1" applyFill="1" applyBorder="1" applyAlignment="1">
      <alignment horizontal="center" vertical="center" wrapText="1"/>
    </xf>
    <xf numFmtId="0" fontId="82" fillId="0" borderId="26" xfId="821" applyFont="1" applyFill="1" applyBorder="1" applyAlignment="1">
      <alignment horizontal="center" vertical="center" wrapText="1"/>
    </xf>
    <xf numFmtId="0" fontId="82" fillId="0" borderId="9" xfId="821" applyFont="1" applyFill="1" applyBorder="1" applyAlignment="1">
      <alignment horizontal="center" vertical="center"/>
    </xf>
    <xf numFmtId="177" fontId="84" fillId="0" borderId="42" xfId="821" applyNumberFormat="1" applyFont="1" applyFill="1" applyBorder="1" applyAlignment="1">
      <alignment horizontal="center" vertical="center" wrapText="1"/>
    </xf>
    <xf numFmtId="180" fontId="84" fillId="0" borderId="42" xfId="821" applyNumberFormat="1" applyFont="1" applyFill="1" applyBorder="1" applyAlignment="1">
      <alignment horizontal="center" vertical="center" wrapText="1"/>
    </xf>
    <xf numFmtId="180" fontId="84" fillId="0" borderId="43" xfId="821" applyNumberFormat="1" applyFont="1" applyFill="1" applyBorder="1" applyAlignment="1">
      <alignment horizontal="center" vertical="center" wrapText="1"/>
    </xf>
    <xf numFmtId="0" fontId="85" fillId="0" borderId="44" xfId="821" applyFont="1" applyFill="1" applyBorder="1" applyAlignment="1">
      <alignment horizontal="center" vertical="center" wrapText="1"/>
    </xf>
    <xf numFmtId="177" fontId="86" fillId="0" borderId="42" xfId="805" applyNumberFormat="1" applyFont="1" applyFill="1" applyBorder="1" applyAlignment="1">
      <alignment horizontal="center" vertical="center"/>
    </xf>
    <xf numFmtId="180" fontId="86" fillId="0" borderId="42" xfId="805" applyNumberFormat="1" applyFont="1" applyFill="1" applyBorder="1" applyAlignment="1">
      <alignment horizontal="center" vertical="center"/>
    </xf>
    <xf numFmtId="180" fontId="86" fillId="0" borderId="43" xfId="805" applyNumberFormat="1" applyFont="1" applyFill="1" applyBorder="1" applyAlignment="1">
      <alignment horizontal="center" vertical="center"/>
    </xf>
    <xf numFmtId="176" fontId="85" fillId="0" borderId="44" xfId="821" applyNumberFormat="1" applyFont="1" applyFill="1" applyBorder="1" applyAlignment="1">
      <alignment horizontal="center" vertical="center" wrapText="1"/>
    </xf>
    <xf numFmtId="176" fontId="82" fillId="0" borderId="44" xfId="821" applyNumberFormat="1" applyFont="1" applyFill="1" applyBorder="1" applyAlignment="1">
      <alignment horizontal="center" vertical="center" wrapText="1"/>
    </xf>
    <xf numFmtId="177" fontId="87" fillId="0" borderId="42" xfId="805" applyNumberFormat="1" applyFont="1" applyFill="1" applyBorder="1" applyAlignment="1">
      <alignment horizontal="center" vertical="center"/>
    </xf>
    <xf numFmtId="180" fontId="87" fillId="0" borderId="42" xfId="805" applyNumberFormat="1" applyFont="1" applyFill="1" applyBorder="1" applyAlignment="1">
      <alignment horizontal="center" vertical="center"/>
    </xf>
    <xf numFmtId="180" fontId="87" fillId="0" borderId="43" xfId="805" applyNumberFormat="1" applyFont="1" applyFill="1" applyBorder="1" applyAlignment="1">
      <alignment horizontal="center" vertical="center"/>
    </xf>
    <xf numFmtId="176" fontId="85" fillId="0" borderId="45" xfId="821" applyNumberFormat="1" applyFont="1" applyFill="1" applyBorder="1" applyAlignment="1">
      <alignment horizontal="center" vertical="center" wrapText="1"/>
    </xf>
    <xf numFmtId="177" fontId="86" fillId="0" borderId="46" xfId="805" applyNumberFormat="1" applyFont="1" applyFill="1" applyBorder="1" applyAlignment="1">
      <alignment horizontal="center" vertical="center"/>
    </xf>
    <xf numFmtId="180" fontId="86" fillId="0" borderId="46" xfId="805" applyNumberFormat="1" applyFont="1" applyFill="1" applyBorder="1" applyAlignment="1">
      <alignment horizontal="center" vertical="center"/>
    </xf>
    <xf numFmtId="180" fontId="86" fillId="0" borderId="47" xfId="805" applyNumberFormat="1" applyFont="1" applyFill="1" applyBorder="1" applyAlignment="1">
      <alignment horizontal="center" vertical="center"/>
    </xf>
    <xf numFmtId="176" fontId="88" fillId="0" borderId="48" xfId="821" applyNumberFormat="1" applyFont="1" applyFill="1" applyBorder="1" applyAlignment="1">
      <alignment horizontal="center" vertical="center" wrapText="1"/>
    </xf>
    <xf numFmtId="176" fontId="89" fillId="0" borderId="49" xfId="805" applyNumberFormat="1" applyFont="1" applyFill="1" applyBorder="1" applyAlignment="1">
      <alignment horizontal="center" vertical="center"/>
    </xf>
    <xf numFmtId="0" fontId="90" fillId="0" borderId="0" xfId="821" applyFont="1" applyFill="1" applyBorder="1"/>
    <xf numFmtId="177" fontId="90" fillId="0" borderId="0" xfId="821" applyNumberFormat="1" applyFont="1" applyFill="1" applyBorder="1" applyAlignment="1">
      <alignment horizontal="center" vertical="center"/>
    </xf>
    <xf numFmtId="180" fontId="90" fillId="0" borderId="0" xfId="821" applyNumberFormat="1" applyFont="1" applyFill="1" applyBorder="1" applyAlignment="1">
      <alignment horizontal="right" vertical="center"/>
    </xf>
    <xf numFmtId="0" fontId="82" fillId="0" borderId="41" xfId="821" applyFont="1" applyFill="1" applyBorder="1" applyAlignment="1">
      <alignment horizontal="center" vertical="center"/>
    </xf>
    <xf numFmtId="0" fontId="82" fillId="0" borderId="44" xfId="821" applyFont="1" applyFill="1" applyBorder="1" applyAlignment="1">
      <alignment horizontal="center" vertical="center"/>
    </xf>
    <xf numFmtId="177" fontId="91" fillId="0" borderId="42" xfId="821" applyNumberFormat="1" applyFont="1" applyFill="1" applyBorder="1" applyAlignment="1">
      <alignment horizontal="center" vertical="center" wrapText="1"/>
    </xf>
    <xf numFmtId="180" fontId="91" fillId="0" borderId="43" xfId="821" applyNumberFormat="1" applyFont="1" applyFill="1" applyBorder="1" applyAlignment="1">
      <alignment horizontal="center" vertical="center" wrapText="1"/>
    </xf>
    <xf numFmtId="180" fontId="91" fillId="0" borderId="42" xfId="821" applyNumberFormat="1" applyFont="1" applyFill="1" applyBorder="1" applyAlignment="1">
      <alignment horizontal="center" vertical="center" wrapText="1"/>
    </xf>
    <xf numFmtId="176" fontId="86" fillId="0" borderId="42" xfId="805" applyNumberFormat="1" applyFont="1" applyFill="1" applyBorder="1" applyAlignment="1">
      <alignment horizontal="center" vertical="center"/>
    </xf>
    <xf numFmtId="176" fontId="87" fillId="0" borderId="42" xfId="805" applyNumberFormat="1" applyFont="1" applyFill="1" applyBorder="1" applyAlignment="1">
      <alignment horizontal="center" vertical="center"/>
    </xf>
    <xf numFmtId="176" fontId="86" fillId="0" borderId="46" xfId="805" applyNumberFormat="1" applyFont="1" applyFill="1" applyBorder="1" applyAlignment="1">
      <alignment horizontal="center" vertical="center"/>
    </xf>
    <xf numFmtId="177" fontId="89" fillId="0" borderId="50" xfId="805" applyNumberFormat="1" applyFont="1" applyFill="1" applyBorder="1" applyAlignment="1">
      <alignment horizontal="center" vertical="center"/>
    </xf>
    <xf numFmtId="177" fontId="90" fillId="0" borderId="3" xfId="805" applyNumberFormat="1" applyFont="1" applyFill="1" applyBorder="1" applyAlignment="1">
      <alignment horizontal="left" vertical="center"/>
    </xf>
    <xf numFmtId="177" fontId="90" fillId="0" borderId="0" xfId="805" applyNumberFormat="1" applyFont="1" applyFill="1" applyBorder="1" applyAlignment="1">
      <alignment horizontal="left" vertical="center"/>
    </xf>
    <xf numFmtId="180" fontId="92" fillId="0" borderId="0" xfId="821" applyNumberFormat="1" applyFont="1" applyFill="1" applyAlignment="1">
      <alignment horizontal="right" vertical="center"/>
    </xf>
    <xf numFmtId="177" fontId="92" fillId="0" borderId="0" xfId="821" applyNumberFormat="1" applyFont="1" applyFill="1" applyAlignment="1">
      <alignment horizontal="center"/>
    </xf>
    <xf numFmtId="0" fontId="0" fillId="0" borderId="0" xfId="821" applyFont="1" applyFill="1" applyAlignment="1">
      <alignment vertical="center"/>
    </xf>
    <xf numFmtId="177" fontId="0" fillId="0" borderId="0" xfId="821" applyNumberFormat="1" applyFont="1" applyFill="1" applyAlignment="1">
      <alignment horizontal="center" vertical="center"/>
    </xf>
    <xf numFmtId="180" fontId="0" fillId="0" borderId="0" xfId="821" applyNumberFormat="1" applyFont="1" applyFill="1" applyAlignment="1">
      <alignment horizontal="right" vertical="center"/>
    </xf>
    <xf numFmtId="49" fontId="92" fillId="0" borderId="0" xfId="821" applyNumberFormat="1" applyFont="1" applyFill="1" applyAlignment="1">
      <alignment horizontal="center" vertical="center"/>
    </xf>
  </cellXfs>
  <cellStyles count="822">
    <cellStyle name="_20100326高清市院遂宁检察院1080P配置清单26日改" xfId="66"/>
    <cellStyle name="_2011年2月财政金融部门提供卡片数据" xfId="70"/>
    <cellStyle name="_27-28" xfId="47"/>
    <cellStyle name="_29-30" xfId="8"/>
    <cellStyle name="_31-32" xfId="69"/>
    <cellStyle name="_33" xfId="72"/>
    <cellStyle name="_Book1" xfId="73"/>
    <cellStyle name="_Book1_1" xfId="58"/>
    <cellStyle name="_Book1_2" xfId="75"/>
    <cellStyle name="_Book1_2 2" xfId="6"/>
    <cellStyle name="_Book1_3" xfId="77"/>
    <cellStyle name="_ET_STYLE_NoName_00_" xfId="57"/>
    <cellStyle name="_ET_STYLE_NoName_00_ 2" xfId="63"/>
    <cellStyle name="_ET_STYLE_NoName_00_ 3" xfId="64"/>
    <cellStyle name="_ET_STYLE_NoName_00_ 4" xfId="22"/>
    <cellStyle name="_ET_STYLE_NoName_00__Book1" xfId="55"/>
    <cellStyle name="_ET_STYLE_NoName_00__Book1_1" xfId="78"/>
    <cellStyle name="_ET_STYLE_NoName_00__Book1_1 2" xfId="79"/>
    <cellStyle name="_ET_STYLE_NoName_00__Sheet3" xfId="20"/>
    <cellStyle name="_弱电系统设备配置报价清单" xfId="53"/>
    <cellStyle name="0,0_x000d__x000a_NA_x000d__x000a_" xfId="83"/>
    <cellStyle name="20% - 强调文字颜色 1 2" xfId="85"/>
    <cellStyle name="20% - 强调文字颜色 1 2 2" xfId="86"/>
    <cellStyle name="20% - 强调文字颜色 1 2 2 2" xfId="89"/>
    <cellStyle name="20% - 强调文字颜色 1 2 2 3" xfId="91"/>
    <cellStyle name="20% - 强调文字颜色 1 2 3" xfId="94"/>
    <cellStyle name="20% - 强调文字颜色 1 2 3 2" xfId="97"/>
    <cellStyle name="20% - 强调文字颜色 1 2 3 3" xfId="99"/>
    <cellStyle name="20% - 强调文字颜色 1 2 4" xfId="102"/>
    <cellStyle name="20% - 强调文字颜色 1 3" xfId="104"/>
    <cellStyle name="20% - 强调文字颜色 1 3 2" xfId="107"/>
    <cellStyle name="20% - 强调文字颜色 1 3 2 2" xfId="109"/>
    <cellStyle name="20% - 强调文字颜色 1 3 2 3" xfId="110"/>
    <cellStyle name="20% - 强调文字颜色 1 3 3" xfId="112"/>
    <cellStyle name="20% - 强调文字颜色 1 3 3 2" xfId="114"/>
    <cellStyle name="20% - 强调文字颜色 1 3 3 3" xfId="116"/>
    <cellStyle name="20% - 强调文字颜色 1 3 4" xfId="118"/>
    <cellStyle name="20% - 强调文字颜色 1 4" xfId="121"/>
    <cellStyle name="20% - 强调文字颜色 1 4 2" xfId="122"/>
    <cellStyle name="20% - 强调文字颜色 2 2" xfId="124"/>
    <cellStyle name="20% - 强调文字颜色 2 2 2" xfId="125"/>
    <cellStyle name="20% - 强调文字颜色 2 2 2 2" xfId="126"/>
    <cellStyle name="20% - 强调文字颜色 2 2 2 3" xfId="127"/>
    <cellStyle name="20% - 强调文字颜色 2 2 3" xfId="129"/>
    <cellStyle name="20% - 强调文字颜色 2 2 3 2" xfId="131"/>
    <cellStyle name="20% - 强调文字颜色 2 2 3 3" xfId="132"/>
    <cellStyle name="20% - 强调文字颜色 2 2 4" xfId="133"/>
    <cellStyle name="20% - 强调文字颜色 2 3" xfId="135"/>
    <cellStyle name="20% - 强调文字颜色 2 3 2" xfId="137"/>
    <cellStyle name="20% - 强调文字颜色 2 3 2 2" xfId="138"/>
    <cellStyle name="20% - 强调文字颜色 2 3 2 3" xfId="140"/>
    <cellStyle name="20% - 强调文字颜色 2 3 3" xfId="143"/>
    <cellStyle name="20% - 强调文字颜色 2 3 3 2" xfId="145"/>
    <cellStyle name="20% - 强调文字颜色 2 3 3 3" xfId="146"/>
    <cellStyle name="20% - 强调文字颜色 2 3 4" xfId="150"/>
    <cellStyle name="20% - 强调文字颜色 2 4" xfId="152"/>
    <cellStyle name="20% - 强调文字颜色 2 4 2" xfId="32"/>
    <cellStyle name="20% - 强调文字颜色 3 2" xfId="153"/>
    <cellStyle name="20% - 强调文字颜色 3 2 2" xfId="154"/>
    <cellStyle name="20% - 强调文字颜色 3 2 2 2" xfId="155"/>
    <cellStyle name="20% - 强调文字颜色 3 2 2 3" xfId="82"/>
    <cellStyle name="20% - 强调文字颜色 3 2 3" xfId="156"/>
    <cellStyle name="20% - 强调文字颜色 3 2 3 2" xfId="157"/>
    <cellStyle name="20% - 强调文字颜色 3 2 3 3" xfId="2"/>
    <cellStyle name="20% - 强调文字颜色 3 2 4" xfId="158"/>
    <cellStyle name="20% - 强调文字颜色 3 3" xfId="40"/>
    <cellStyle name="20% - 强调文字颜色 3 3 2" xfId="52"/>
    <cellStyle name="20% - 强调文字颜色 3 3 2 2" xfId="161"/>
    <cellStyle name="20% - 强调文字颜色 3 3 2 3" xfId="163"/>
    <cellStyle name="20% - 强调文字颜色 3 3 3" xfId="164"/>
    <cellStyle name="20% - 强调文字颜色 3 3 3 2" xfId="166"/>
    <cellStyle name="20% - 强调文字颜色 3 3 3 3" xfId="168"/>
    <cellStyle name="20% - 强调文字颜色 3 3 4" xfId="59"/>
    <cellStyle name="20% - 强调文字颜色 3 4" xfId="170"/>
    <cellStyle name="20% - 强调文字颜色 3 4 2" xfId="172"/>
    <cellStyle name="20% - 强调文字颜色 4 2" xfId="174"/>
    <cellStyle name="20% - 强调文字颜色 4 2 2" xfId="175"/>
    <cellStyle name="20% - 强调文字颜色 4 2 2 2" xfId="60"/>
    <cellStyle name="20% - 强调文字颜色 4 2 2 3" xfId="76"/>
    <cellStyle name="20% - 强调文字颜色 4 2 3" xfId="178"/>
    <cellStyle name="20% - 强调文字颜色 4 2 3 2" xfId="180"/>
    <cellStyle name="20% - 强调文字颜色 4 2 3 3" xfId="182"/>
    <cellStyle name="20% - 强调文字颜色 4 2 4" xfId="183"/>
    <cellStyle name="20% - 强调文字颜色 4 3" xfId="184"/>
    <cellStyle name="20% - 强调文字颜色 4 3 2" xfId="186"/>
    <cellStyle name="20% - 强调文字颜色 4 3 2 2" xfId="187"/>
    <cellStyle name="20% - 强调文字颜色 4 3 2 3" xfId="189"/>
    <cellStyle name="20% - 强调文字颜色 4 3 3" xfId="190"/>
    <cellStyle name="20% - 强调文字颜色 4 3 3 2" xfId="191"/>
    <cellStyle name="20% - 强调文字颜色 4 3 3 3" xfId="192"/>
    <cellStyle name="20% - 强调文字颜色 4 3 4" xfId="188"/>
    <cellStyle name="20% - 强调文字颜色 4 4" xfId="194"/>
    <cellStyle name="20% - 强调文字颜色 4 4 2" xfId="24"/>
    <cellStyle name="20% - 强调文字颜色 5 2" xfId="195"/>
    <cellStyle name="20% - 强调文字颜色 5 2 2" xfId="196"/>
    <cellStyle name="20% - 强调文字颜色 5 2 2 2" xfId="197"/>
    <cellStyle name="20% - 强调文字颜色 5 2 2 3" xfId="201"/>
    <cellStyle name="20% - 强调文字颜色 5 2 3" xfId="202"/>
    <cellStyle name="20% - 强调文字颜色 5 2 3 2" xfId="203"/>
    <cellStyle name="20% - 强调文字颜色 5 2 3 3" xfId="30"/>
    <cellStyle name="20% - 强调文字颜色 5 2 4" xfId="205"/>
    <cellStyle name="20% - 强调文字颜色 5 3" xfId="206"/>
    <cellStyle name="20% - 强调文字颜色 5 3 2" xfId="208"/>
    <cellStyle name="20% - 强调文字颜色 5 3 2 2" xfId="209"/>
    <cellStyle name="20% - 强调文字颜色 5 3 2 3" xfId="210"/>
    <cellStyle name="20% - 强调文字颜色 5 3 3" xfId="26"/>
    <cellStyle name="20% - 强调文字颜色 5 3 3 2" xfId="212"/>
    <cellStyle name="20% - 强调文字颜色 5 3 3 3" xfId="215"/>
    <cellStyle name="20% - 强调文字颜色 5 3 4" xfId="28"/>
    <cellStyle name="20% - 强调文字颜色 5 4" xfId="217"/>
    <cellStyle name="20% - 强调文字颜色 5 4 2" xfId="219"/>
    <cellStyle name="20% - 强调文字颜色 6 2" xfId="220"/>
    <cellStyle name="20% - 强调文字颜色 6 2 2" xfId="222"/>
    <cellStyle name="20% - 强调文字颜色 6 2 2 2" xfId="224"/>
    <cellStyle name="20% - 强调文字颜色 6 2 2 3" xfId="226"/>
    <cellStyle name="20% - 强调文字颜色 6 2 3" xfId="228"/>
    <cellStyle name="20% - 强调文字颜色 6 2 3 2" xfId="229"/>
    <cellStyle name="20% - 强调文字颜色 6 2 3 3" xfId="230"/>
    <cellStyle name="20% - 强调文字颜色 6 2 4" xfId="232"/>
    <cellStyle name="20% - 强调文字颜色 6 3" xfId="233"/>
    <cellStyle name="20% - 强调文字颜色 6 3 2" xfId="235"/>
    <cellStyle name="20% - 强调文字颜色 6 3 2 2" xfId="238"/>
    <cellStyle name="20% - 强调文字颜色 6 3 2 3" xfId="240"/>
    <cellStyle name="20% - 强调文字颜色 6 3 3" xfId="242"/>
    <cellStyle name="20% - 强调文字颜色 6 3 3 2" xfId="244"/>
    <cellStyle name="20% - 强调文字颜色 6 3 3 3" xfId="245"/>
    <cellStyle name="20% - 强调文字颜色 6 3 4" xfId="249"/>
    <cellStyle name="20% - 强调文字颜色 6 4" xfId="251"/>
    <cellStyle name="20% - 强调文字颜色 6 4 2" xfId="254"/>
    <cellStyle name="40% - 强调文字颜色 1 2" xfId="256"/>
    <cellStyle name="40% - 强调文字颜色 1 2 2" xfId="258"/>
    <cellStyle name="40% - 强调文字颜色 1 2 2 2" xfId="54"/>
    <cellStyle name="40% - 强调文字颜色 1 2 2 3" xfId="260"/>
    <cellStyle name="40% - 强调文字颜色 1 2 3" xfId="261"/>
    <cellStyle name="40% - 强调文字颜色 1 2 3 2" xfId="263"/>
    <cellStyle name="40% - 强调文字颜色 1 2 3 3" xfId="264"/>
    <cellStyle name="40% - 强调文字颜色 1 2 4" xfId="265"/>
    <cellStyle name="40% - 强调文字颜色 1 3" xfId="268"/>
    <cellStyle name="40% - 强调文字颜色 1 3 2" xfId="271"/>
    <cellStyle name="40% - 强调文字颜色 1 3 2 2" xfId="273"/>
    <cellStyle name="40% - 强调文字颜色 1 3 2 3" xfId="84"/>
    <cellStyle name="40% - 强调文字颜色 1 3 3" xfId="274"/>
    <cellStyle name="40% - 强调文字颜色 1 3 3 2" xfId="275"/>
    <cellStyle name="40% - 强调文字颜色 1 3 3 3" xfId="123"/>
    <cellStyle name="40% - 强调文字颜色 1 3 4" xfId="276"/>
    <cellStyle name="40% - 强调文字颜色 1 4" xfId="278"/>
    <cellStyle name="40% - 强调文字颜色 1 4 2" xfId="280"/>
    <cellStyle name="40% - 强调文字颜色 2 2" xfId="93"/>
    <cellStyle name="40% - 强调文字颜色 2 2 2" xfId="96"/>
    <cellStyle name="40% - 强调文字颜色 2 2 2 2" xfId="281"/>
    <cellStyle name="40% - 强调文字颜色 2 2 2 3" xfId="283"/>
    <cellStyle name="40% - 强调文字颜色 2 2 3" xfId="98"/>
    <cellStyle name="40% - 强调文字颜色 2 2 3 2" xfId="284"/>
    <cellStyle name="40% - 强调文字颜色 2 2 3 3" xfId="286"/>
    <cellStyle name="40% - 强调文字颜色 2 2 4" xfId="287"/>
    <cellStyle name="40% - 强调文字颜色 2 3" xfId="101"/>
    <cellStyle name="40% - 强调文字颜色 2 3 2" xfId="289"/>
    <cellStyle name="40% - 强调文字颜色 2 3 2 2" xfId="290"/>
    <cellStyle name="40% - 强调文字颜色 2 3 2 3" xfId="292"/>
    <cellStyle name="40% - 强调文字颜色 2 3 3" xfId="293"/>
    <cellStyle name="40% - 强调文字颜色 2 3 3 2" xfId="294"/>
    <cellStyle name="40% - 强调文字颜色 2 3 3 3" xfId="7"/>
    <cellStyle name="40% - 强调文字颜色 2 3 4" xfId="296"/>
    <cellStyle name="40% - 强调文字颜色 2 4" xfId="299"/>
    <cellStyle name="40% - 强调文字颜色 2 4 2" xfId="301"/>
    <cellStyle name="40% - 强调文字颜色 3 2" xfId="111"/>
    <cellStyle name="40% - 强调文字颜色 3 2 2" xfId="113"/>
    <cellStyle name="40% - 强调文字颜色 3 2 2 2" xfId="303"/>
    <cellStyle name="40% - 强调文字颜色 3 2 2 3" xfId="304"/>
    <cellStyle name="40% - 强调文字颜色 3 2 3" xfId="115"/>
    <cellStyle name="40% - 强调文字颜色 3 2 3 2" xfId="308"/>
    <cellStyle name="40% - 强调文字颜色 3 2 3 3" xfId="309"/>
    <cellStyle name="40% - 强调文字颜色 3 2 4" xfId="302"/>
    <cellStyle name="40% - 强调文字颜色 3 3" xfId="117"/>
    <cellStyle name="40% - 强调文字颜色 3 3 2" xfId="312"/>
    <cellStyle name="40% - 强调文字颜色 3 3 2 2" xfId="314"/>
    <cellStyle name="40% - 强调文字颜色 3 3 2 3" xfId="65"/>
    <cellStyle name="40% - 强调文字颜色 3 3 3" xfId="35"/>
    <cellStyle name="40% - 强调文字颜色 3 3 3 2" xfId="10"/>
    <cellStyle name="40% - 强调文字颜色 3 3 3 3" xfId="46"/>
    <cellStyle name="40% - 强调文字颜色 3 3 4" xfId="307"/>
    <cellStyle name="40% - 强调文字颜色 3 4" xfId="315"/>
    <cellStyle name="40% - 强调文字颜色 3 4 2" xfId="316"/>
    <cellStyle name="40% - 强调文字颜色 4 2" xfId="36"/>
    <cellStyle name="40% - 强调文字颜色 4 2 2" xfId="318"/>
    <cellStyle name="40% - 强调文字颜色 4 2 2 2" xfId="320"/>
    <cellStyle name="40% - 强调文字颜色 4 2 2 3" xfId="321"/>
    <cellStyle name="40% - 强调文字颜色 4 2 3" xfId="322"/>
    <cellStyle name="40% - 强调文字颜色 4 2 3 2" xfId="41"/>
    <cellStyle name="40% - 强调文字颜色 4 2 3 3" xfId="37"/>
    <cellStyle name="40% - 强调文字颜色 4 2 4" xfId="313"/>
    <cellStyle name="40% - 强调文字颜色 4 3" xfId="324"/>
    <cellStyle name="40% - 强调文字颜色 4 3 2" xfId="42"/>
    <cellStyle name="40% - 强调文字颜色 4 3 2 2" xfId="255"/>
    <cellStyle name="40% - 强调文字颜色 4 3 2 3" xfId="267"/>
    <cellStyle name="40% - 强调文字颜色 4 3 3" xfId="43"/>
    <cellStyle name="40% - 强调文字颜色 4 3 3 2" xfId="92"/>
    <cellStyle name="40% - 强调文字颜色 4 3 3 3" xfId="100"/>
    <cellStyle name="40% - 强调文字颜色 4 3 4" xfId="11"/>
    <cellStyle name="40% - 强调文字颜色 4 4" xfId="221"/>
    <cellStyle name="40% - 强调文字颜色 4 4 2" xfId="223"/>
    <cellStyle name="40% - 强调文字颜色 5 2" xfId="326"/>
    <cellStyle name="40% - 强调文字颜色 5 2 2" xfId="328"/>
    <cellStyle name="40% - 强调文字颜色 5 2 2 2" xfId="333"/>
    <cellStyle name="40% - 强调文字颜色 5 2 2 3" xfId="339"/>
    <cellStyle name="40% - 强调文字颜色 5 2 3" xfId="341"/>
    <cellStyle name="40% - 强调文字颜色 5 2 3 2" xfId="343"/>
    <cellStyle name="40% - 强调文字颜色 5 2 3 3" xfId="345"/>
    <cellStyle name="40% - 强调文字颜色 5 2 4" xfId="346"/>
    <cellStyle name="40% - 强调文字颜色 5 3" xfId="347"/>
    <cellStyle name="40% - 强调文字颜色 5 3 2" xfId="349"/>
    <cellStyle name="40% - 强调文字颜色 5 3 2 2" xfId="353"/>
    <cellStyle name="40% - 强调文字颜色 5 3 2 3" xfId="356"/>
    <cellStyle name="40% - 强调文字颜色 5 3 3" xfId="358"/>
    <cellStyle name="40% - 强调文字颜色 5 3 3 2" xfId="16"/>
    <cellStyle name="40% - 强调文字颜色 5 3 3 3" xfId="359"/>
    <cellStyle name="40% - 强调文字颜色 5 3 4" xfId="360"/>
    <cellStyle name="40% - 强调文字颜色 5 4" xfId="234"/>
    <cellStyle name="40% - 强调文字颜色 5 4 2" xfId="237"/>
    <cellStyle name="40% - 强调文字颜色 6 2" xfId="160"/>
    <cellStyle name="40% - 强调文字颜色 6 2 2" xfId="361"/>
    <cellStyle name="40% - 强调文字颜色 6 2 2 2" xfId="362"/>
    <cellStyle name="40% - 强调文字颜色 6 2 2 3" xfId="257"/>
    <cellStyle name="40% - 强调文字颜色 6 2 3" xfId="364"/>
    <cellStyle name="40% - 强调文字颜色 6 2 3 2" xfId="367"/>
    <cellStyle name="40% - 强调文字颜色 6 2 3 3" xfId="270"/>
    <cellStyle name="40% - 强调文字颜色 6 2 4" xfId="368"/>
    <cellStyle name="40% - 强调文字颜色 6 3" xfId="162"/>
    <cellStyle name="40% - 强调文字颜色 6 3 2" xfId="369"/>
    <cellStyle name="40% - 强调文字颜色 6 3 2 2" xfId="370"/>
    <cellStyle name="40% - 强调文字颜色 6 3 2 3" xfId="95"/>
    <cellStyle name="40% - 强调文字颜色 6 3 3" xfId="372"/>
    <cellStyle name="40% - 强调文字颜色 6 3 3 2" xfId="373"/>
    <cellStyle name="40% - 强调文字颜色 6 3 3 3" xfId="288"/>
    <cellStyle name="40% - 强调文字颜色 6 3 4" xfId="375"/>
    <cellStyle name="40% - 强调文字颜色 6 4" xfId="252"/>
    <cellStyle name="40% - 强调文字颜色 6 4 2" xfId="17"/>
    <cellStyle name="60% - 强调文字颜色 1 2" xfId="169"/>
    <cellStyle name="60% - 强调文字颜色 1 2 2" xfId="171"/>
    <cellStyle name="60% - 强调文字颜色 1 2 2 2" xfId="376"/>
    <cellStyle name="60% - 强调文字颜色 1 2 2 3" xfId="377"/>
    <cellStyle name="60% - 强调文字颜色 1 2 3" xfId="378"/>
    <cellStyle name="60% - 强调文字颜色 1 3" xfId="379"/>
    <cellStyle name="60% - 强调文字颜色 1 3 2" xfId="380"/>
    <cellStyle name="60% - 强调文字颜色 1 3 2 2" xfId="382"/>
    <cellStyle name="60% - 强调文字颜色 1 3 2 3" xfId="386"/>
    <cellStyle name="60% - 强调文字颜色 1 3 3" xfId="388"/>
    <cellStyle name="60% - 强调文字颜色 1 4" xfId="130"/>
    <cellStyle name="60% - 强调文字颜色 1 4 2" xfId="389"/>
    <cellStyle name="60% - 强调文字颜色 2 2" xfId="193"/>
    <cellStyle name="60% - 强调文字颜色 2 2 2" xfId="23"/>
    <cellStyle name="60% - 强调文字颜色 2 2 2 2" xfId="27"/>
    <cellStyle name="60% - 强调文字颜色 2 2 2 3" xfId="31"/>
    <cellStyle name="60% - 强调文字颜色 2 2 3" xfId="391"/>
    <cellStyle name="60% - 强调文字颜色 2 3" xfId="19"/>
    <cellStyle name="60% - 强调文字颜色 2 3 2" xfId="393"/>
    <cellStyle name="60% - 强调文字颜色 2 3 2 2" xfId="248"/>
    <cellStyle name="60% - 强调文字颜色 2 3 2 3" xfId="38"/>
    <cellStyle name="60% - 强调文字颜色 2 3 3" xfId="62"/>
    <cellStyle name="60% - 强调文字颜色 2 4" xfId="394"/>
    <cellStyle name="60% - 强调文字颜色 2 4 2" xfId="395"/>
    <cellStyle name="60% - 强调文字颜色 3 2" xfId="216"/>
    <cellStyle name="60% - 强调文字颜色 3 2 2" xfId="218"/>
    <cellStyle name="60% - 强调文字颜色 3 2 2 2" xfId="134"/>
    <cellStyle name="60% - 强调文字颜色 3 2 2 3" xfId="151"/>
    <cellStyle name="60% - 强调文字颜色 3 2 3" xfId="396"/>
    <cellStyle name="60% - 强调文字颜色 3 3" xfId="398"/>
    <cellStyle name="60% - 强调文字颜色 3 3 2" xfId="399"/>
    <cellStyle name="60% - 强调文字颜色 3 3 2 2" xfId="400"/>
    <cellStyle name="60% - 强调文字颜色 3 3 2 3" xfId="401"/>
    <cellStyle name="60% - 强调文字颜色 3 3 3" xfId="402"/>
    <cellStyle name="60% - 强调文字颜色 3 4" xfId="403"/>
    <cellStyle name="60% - 强调文字颜色 3 4 2" xfId="404"/>
    <cellStyle name="60% - 强调文字颜色 4 2" xfId="250"/>
    <cellStyle name="60% - 强调文字颜色 4 2 2" xfId="253"/>
    <cellStyle name="60% - 强调文字颜色 4 2 2 2" xfId="18"/>
    <cellStyle name="60% - 强调文字颜色 4 2 2 3" xfId="406"/>
    <cellStyle name="60% - 强调文字颜色 4 2 3" xfId="39"/>
    <cellStyle name="60% - 强调文字颜色 4 3" xfId="327"/>
    <cellStyle name="60% - 强调文字颜色 4 3 2" xfId="331"/>
    <cellStyle name="60% - 强调文字颜色 4 3 2 2" xfId="407"/>
    <cellStyle name="60% - 强调文字颜色 4 3 2 3" xfId="409"/>
    <cellStyle name="60% - 强调文字颜色 4 3 3" xfId="338"/>
    <cellStyle name="60% - 强调文字颜色 4 4" xfId="340"/>
    <cellStyle name="60% - 强调文字颜色 4 4 2" xfId="342"/>
    <cellStyle name="60% - 强调文字颜色 5 2" xfId="282"/>
    <cellStyle name="60% - 强调文字颜色 5 2 2" xfId="410"/>
    <cellStyle name="60% - 强调文字颜色 5 2 2 2" xfId="48"/>
    <cellStyle name="60% - 强调文字颜色 5 2 2 3" xfId="51"/>
    <cellStyle name="60% - 强调文字颜色 5 2 3" xfId="411"/>
    <cellStyle name="60% - 强调文字颜色 5 3" xfId="348"/>
    <cellStyle name="60% - 强调文字颜色 5 3 2" xfId="351"/>
    <cellStyle name="60% - 强调文字颜色 5 3 2 2" xfId="412"/>
    <cellStyle name="60% - 强调文字颜色 5 3 2 3" xfId="185"/>
    <cellStyle name="60% - 强调文字颜色 5 3 3" xfId="355"/>
    <cellStyle name="60% - 强调文字颜色 5 4" xfId="357"/>
    <cellStyle name="60% - 强调文字颜色 5 4 2" xfId="15"/>
    <cellStyle name="60% - 强调文字颜色 6 2" xfId="285"/>
    <cellStyle name="60% - 强调文字颜色 6 2 2" xfId="415"/>
    <cellStyle name="60% - 强调文字颜色 6 2 2 2" xfId="298"/>
    <cellStyle name="60% - 强调文字颜色 6 2 2 3" xfId="417"/>
    <cellStyle name="60% - 强调文字颜色 6 2 3" xfId="418"/>
    <cellStyle name="60% - 强调文字颜色 6 3" xfId="236"/>
    <cellStyle name="60% - 强调文字颜色 6 3 2" xfId="14"/>
    <cellStyle name="60% - 强调文字颜色 6 3 2 2" xfId="420"/>
    <cellStyle name="60% - 强调文字颜色 6 3 2 3" xfId="262"/>
    <cellStyle name="60% - 强调文字颜色 6 3 3" xfId="421"/>
    <cellStyle name="60% - 强调文字颜色 6 4" xfId="239"/>
    <cellStyle name="60% - 强调文字颜色 6 4 2" xfId="422"/>
    <cellStyle name="6mal" xfId="424"/>
    <cellStyle name="Accent1" xfId="266"/>
    <cellStyle name="Accent1 - 20%" xfId="81"/>
    <cellStyle name="Accent1 - 20% 2" xfId="105"/>
    <cellStyle name="Accent1 - 40%" xfId="426"/>
    <cellStyle name="Accent1 - 40% 2" xfId="427"/>
    <cellStyle name="Accent1 - 60%" xfId="428"/>
    <cellStyle name="Accent1 - 60% 2" xfId="429"/>
    <cellStyle name="Accent1 2" xfId="269"/>
    <cellStyle name="Accent2" xfId="277"/>
    <cellStyle name="Accent2 - 20%" xfId="74"/>
    <cellStyle name="Accent2 - 20% 2" xfId="5"/>
    <cellStyle name="Accent2 - 40%" xfId="9"/>
    <cellStyle name="Accent2 - 40% 2" xfId="44"/>
    <cellStyle name="Accent2 - 60%" xfId="12"/>
    <cellStyle name="Accent2 - 60% 2" xfId="419"/>
    <cellStyle name="Accent2 2" xfId="279"/>
    <cellStyle name="Accent3" xfId="431"/>
    <cellStyle name="Accent3 - 20%" xfId="200"/>
    <cellStyle name="Accent3 - 20% 2" xfId="214"/>
    <cellStyle name="Accent3 - 40%" xfId="433"/>
    <cellStyle name="Accent3 - 40% 2" xfId="434"/>
    <cellStyle name="Accent3 - 60%" xfId="435"/>
    <cellStyle name="Accent3 - 60% 2" xfId="436"/>
    <cellStyle name="Accent3 2" xfId="437"/>
    <cellStyle name="Accent4" xfId="438"/>
    <cellStyle name="Accent4 - 20%" xfId="225"/>
    <cellStyle name="Accent4 - 20% 2" xfId="128"/>
    <cellStyle name="Accent4 - 40%" xfId="439"/>
    <cellStyle name="Accent4 - 40% 2" xfId="177"/>
    <cellStyle name="Accent4 - 60%" xfId="440"/>
    <cellStyle name="Accent4 - 60% 2" xfId="227"/>
    <cellStyle name="Accent4 2" xfId="443"/>
    <cellStyle name="Accent5" xfId="444"/>
    <cellStyle name="Accent5 - 20%" xfId="106"/>
    <cellStyle name="Accent5 - 20% 2" xfId="108"/>
    <cellStyle name="Accent5 - 40%" xfId="445"/>
    <cellStyle name="Accent5 - 40% 2" xfId="397"/>
    <cellStyle name="Accent5 - 60%" xfId="446"/>
    <cellStyle name="Accent5 - 60% 2" xfId="447"/>
    <cellStyle name="Accent5 2" xfId="199"/>
    <cellStyle name="Accent6" xfId="442"/>
    <cellStyle name="Accent6 - 20%" xfId="448"/>
    <cellStyle name="Accent6 - 20% 2" xfId="323"/>
    <cellStyle name="Accent6 - 40%" xfId="176"/>
    <cellStyle name="Accent6 - 40% 2" xfId="179"/>
    <cellStyle name="Accent6 - 60%" xfId="390"/>
    <cellStyle name="Accent6 - 60% 2" xfId="449"/>
    <cellStyle name="Accent6 2" xfId="29"/>
    <cellStyle name="args.style" xfId="4"/>
    <cellStyle name="ColLevel_0" xfId="181"/>
    <cellStyle name="Comma [0]_!!!GO" xfId="451"/>
    <cellStyle name="comma zerodec" xfId="452"/>
    <cellStyle name="Comma_!!!GO" xfId="71"/>
    <cellStyle name="Currency [0]_!!!GO" xfId="272"/>
    <cellStyle name="Currency_!!!GO" xfId="455"/>
    <cellStyle name="Currency1" xfId="165"/>
    <cellStyle name="Date" xfId="363"/>
    <cellStyle name="Date 2" xfId="365"/>
    <cellStyle name="Dollar (zero dec)" xfId="139"/>
    <cellStyle name="Grey" xfId="457"/>
    <cellStyle name="Header1" xfId="385"/>
    <cellStyle name="Header2" xfId="414"/>
    <cellStyle name="Header2 2" xfId="297"/>
    <cellStyle name="Header2 3" xfId="416"/>
    <cellStyle name="Input [yellow]" xfId="387"/>
    <cellStyle name="Input [yellow] 2" xfId="458"/>
    <cellStyle name="Input [yellow] 3" xfId="459"/>
    <cellStyle name="Input Cells" xfId="460"/>
    <cellStyle name="Input Cells 2" xfId="167"/>
    <cellStyle name="Input Cells 2 2" xfId="461"/>
    <cellStyle name="Linked Cells" xfId="462"/>
    <cellStyle name="Linked Cells 2" xfId="423"/>
    <cellStyle name="Linked Cells 2 2" xfId="119"/>
    <cellStyle name="Millares [0]_96 Risk" xfId="463"/>
    <cellStyle name="Millares_96 Risk" xfId="464"/>
    <cellStyle name="Milliers [0]_!!!GO" xfId="381"/>
    <cellStyle name="Milliers_!!!GO" xfId="198"/>
    <cellStyle name="Moneda [0]_96 Risk" xfId="465"/>
    <cellStyle name="Moneda_96 Risk" xfId="371"/>
    <cellStyle name="Mon閠aire [0]_!!!GO" xfId="432"/>
    <cellStyle name="Mon閠aire_!!!GO" xfId="173"/>
    <cellStyle name="New Times Roman" xfId="295"/>
    <cellStyle name="no dec" xfId="243"/>
    <cellStyle name="Normal - Style1" xfId="344"/>
    <cellStyle name="Normal_!!!GO" xfId="466"/>
    <cellStyle name="per.style" xfId="468"/>
    <cellStyle name="Percent [2]" xfId="469"/>
    <cellStyle name="Percent_!!!GO" xfId="470"/>
    <cellStyle name="Pourcentage_pldt" xfId="88"/>
    <cellStyle name="PSChar" xfId="45"/>
    <cellStyle name="PSChar 2" xfId="471"/>
    <cellStyle name="PSDate" xfId="472"/>
    <cellStyle name="PSDate 2" xfId="259"/>
    <cellStyle name="PSDec" xfId="334"/>
    <cellStyle name="PSDec 2" xfId="68"/>
    <cellStyle name="PSHeading" xfId="144"/>
    <cellStyle name="PSHeading 2" xfId="241"/>
    <cellStyle name="PSHeading 3" xfId="246"/>
    <cellStyle name="PSInt" xfId="467"/>
    <cellStyle name="PSInt 2" xfId="473"/>
    <cellStyle name="PSSpacer" xfId="231"/>
    <cellStyle name="PSSpacer 2" xfId="474"/>
    <cellStyle name="RowLevel_0" xfId="350"/>
    <cellStyle name="sstot" xfId="475"/>
    <cellStyle name="Standard_AREAS" xfId="204"/>
    <cellStyle name="t" xfId="476"/>
    <cellStyle name="t_HVAC Equipment (3)" xfId="477"/>
    <cellStyle name="百分比 2" xfId="478"/>
    <cellStyle name="百分比 3" xfId="207"/>
    <cellStyle name="百分比 4" xfId="25"/>
    <cellStyle name="捠壿 [0.00]_Region Orders (2)" xfId="441"/>
    <cellStyle name="捠壿_Region Orders (2)" xfId="479"/>
    <cellStyle name="编号" xfId="481"/>
    <cellStyle name="标题 1 2" xfId="211"/>
    <cellStyle name="标题 1 2 2" xfId="405"/>
    <cellStyle name="标题 1 3" xfId="213"/>
    <cellStyle name="标题 1 3 2" xfId="482"/>
    <cellStyle name="标题 1 4" xfId="483"/>
    <cellStyle name="标题 1 4 2" xfId="49"/>
    <cellStyle name="标题 2 2" xfId="456"/>
    <cellStyle name="标题 2 2 2" xfId="408"/>
    <cellStyle name="标题 2 3" xfId="484"/>
    <cellStyle name="标题 2 3 2" xfId="485"/>
    <cellStyle name="标题 2 4" xfId="486"/>
    <cellStyle name="标题 2 4 2" xfId="487"/>
    <cellStyle name="标题 3 2" xfId="488"/>
    <cellStyle name="标题 3 2 2" xfId="490"/>
    <cellStyle name="标题 3 3" xfId="450"/>
    <cellStyle name="标题 3 3 2" xfId="454"/>
    <cellStyle name="标题 3 4" xfId="491"/>
    <cellStyle name="标题 3 4 2" xfId="492"/>
    <cellStyle name="标题 4 2" xfId="493"/>
    <cellStyle name="标题 4 2 2" xfId="56"/>
    <cellStyle name="标题 4 3" xfId="494"/>
    <cellStyle name="标题 4 3 2" xfId="495"/>
    <cellStyle name="标题 4 4" xfId="317"/>
    <cellStyle name="标题 4 4 2" xfId="319"/>
    <cellStyle name="标题 5" xfId="87"/>
    <cellStyle name="标题 5 2" xfId="496"/>
    <cellStyle name="标题 6" xfId="90"/>
    <cellStyle name="标题 6 2" xfId="497"/>
    <cellStyle name="标题 7" xfId="498"/>
    <cellStyle name="标题 7 2" xfId="499"/>
    <cellStyle name="标题1" xfId="500"/>
    <cellStyle name="标题1 2" xfId="501"/>
    <cellStyle name="表标题" xfId="502"/>
    <cellStyle name="部门" xfId="503"/>
    <cellStyle name="部门 2" xfId="147"/>
    <cellStyle name="差 2" xfId="374"/>
    <cellStyle name="差 2 2" xfId="504"/>
    <cellStyle name="差 2 2 2" xfId="505"/>
    <cellStyle name="差 2 2 3" xfId="480"/>
    <cellStyle name="差 2 3" xfId="300"/>
    <cellStyle name="差 3" xfId="506"/>
    <cellStyle name="差 3 2" xfId="507"/>
    <cellStyle name="差 3 2 2" xfId="508"/>
    <cellStyle name="差 3 2 3" xfId="509"/>
    <cellStyle name="差 3 3" xfId="510"/>
    <cellStyle name="差 4" xfId="511"/>
    <cellStyle name="差 4 2" xfId="512"/>
    <cellStyle name="差 5" xfId="513"/>
    <cellStyle name="差 5 2" xfId="514"/>
    <cellStyle name="差 5 3" xfId="515"/>
    <cellStyle name="差_Book1" xfId="516"/>
    <cellStyle name="差_Book1_1" xfId="517"/>
    <cellStyle name="差_Book1_1 2" xfId="518"/>
    <cellStyle name="差_Book1_1 2 2" xfId="519"/>
    <cellStyle name="差_Book1_1 2 3" xfId="520"/>
    <cellStyle name="差_Book1_1 3" xfId="521"/>
    <cellStyle name="差_Book1_1 3 2" xfId="522"/>
    <cellStyle name="差_Book1_1 3 3" xfId="523"/>
    <cellStyle name="差_Book1_1 4" xfId="524"/>
    <cellStyle name="差_Book1_1 4 2" xfId="525"/>
    <cellStyle name="差_Book1_1 4 3" xfId="526"/>
    <cellStyle name="差_Book1_1 5" xfId="527"/>
    <cellStyle name="差_Book1_Book1" xfId="528"/>
    <cellStyle name="差_Book1_Book1 2" xfId="529"/>
    <cellStyle name="差_Book1_Book1 2 2" xfId="530"/>
    <cellStyle name="差_Book1_Book1 2 3" xfId="531"/>
    <cellStyle name="差_Book1_Book1 3" xfId="532"/>
    <cellStyle name="常规" xfId="0" builtinId="0"/>
    <cellStyle name="常规 10" xfId="67"/>
    <cellStyle name="常规 10 2" xfId="533"/>
    <cellStyle name="常规 11" xfId="534"/>
    <cellStyle name="常规 12" xfId="536"/>
    <cellStyle name="常规 13" xfId="537"/>
    <cellStyle name="常规 14" xfId="538"/>
    <cellStyle name="常规 15" xfId="330"/>
    <cellStyle name="常规 16" xfId="337"/>
    <cellStyle name="常规 16 3" xfId="539"/>
    <cellStyle name="常规 17" xfId="542"/>
    <cellStyle name="常规 18" xfId="544"/>
    <cellStyle name="常规 19" xfId="546"/>
    <cellStyle name="常规 2" xfId="547"/>
    <cellStyle name="常规 2 10" xfId="549"/>
    <cellStyle name="常规 2 11" xfId="551"/>
    <cellStyle name="常规 2 12" xfId="552"/>
    <cellStyle name="常规 2 13" xfId="553"/>
    <cellStyle name="常规 2 14" xfId="554"/>
    <cellStyle name="常规 2 15" xfId="555"/>
    <cellStyle name="常规 2 16" xfId="556"/>
    <cellStyle name="常规 2 17" xfId="557"/>
    <cellStyle name="常规 2 2" xfId="558"/>
    <cellStyle name="常规 2 3" xfId="559"/>
    <cellStyle name="常规 2 4" xfId="560"/>
    <cellStyle name="常规 2 5" xfId="561"/>
    <cellStyle name="常规 2 6" xfId="562"/>
    <cellStyle name="常规 2 7" xfId="563"/>
    <cellStyle name="常规 2 8" xfId="566"/>
    <cellStyle name="常规 2 9" xfId="569"/>
    <cellStyle name="常规 20" xfId="329"/>
    <cellStyle name="常规 21" xfId="336"/>
    <cellStyle name="常规 22" xfId="541"/>
    <cellStyle name="常规 22 2" xfId="570"/>
    <cellStyle name="常规 22 2 2" xfId="571"/>
    <cellStyle name="常规 22 3" xfId="572"/>
    <cellStyle name="常规 22 3 2" xfId="573"/>
    <cellStyle name="常规 22 4" xfId="574"/>
    <cellStyle name="常规 22 4 2" xfId="575"/>
    <cellStyle name="常规 22 5" xfId="577"/>
    <cellStyle name="常规 23" xfId="543"/>
    <cellStyle name="常规 24" xfId="545"/>
    <cellStyle name="常规 25" xfId="311"/>
    <cellStyle name="常规 26" xfId="34"/>
    <cellStyle name="常规 27" xfId="306"/>
    <cellStyle name="常规 28" xfId="579"/>
    <cellStyle name="常规 29" xfId="581"/>
    <cellStyle name="常规 3" xfId="583"/>
    <cellStyle name="常规 3 12" xfId="585"/>
    <cellStyle name="常规 3 2" xfId="586"/>
    <cellStyle name="常规 3 3" xfId="587"/>
    <cellStyle name="常规 30" xfId="310"/>
    <cellStyle name="常规 31" xfId="33"/>
    <cellStyle name="常规 32" xfId="305"/>
    <cellStyle name="常规 33" xfId="578"/>
    <cellStyle name="常规 34" xfId="580"/>
    <cellStyle name="常规 35" xfId="136"/>
    <cellStyle name="常规 36" xfId="142"/>
    <cellStyle name="常规 37" xfId="149"/>
    <cellStyle name="常规 38" xfId="588"/>
    <cellStyle name="常规 4" xfId="589"/>
    <cellStyle name="常规 41" xfId="141"/>
    <cellStyle name="常规 42" xfId="148"/>
    <cellStyle name="常规 46" xfId="591"/>
    <cellStyle name="常规 49" xfId="593"/>
    <cellStyle name="常规 5" xfId="594"/>
    <cellStyle name="常规 5 2" xfId="595"/>
    <cellStyle name="常规 5 3" xfId="596"/>
    <cellStyle name="常规 51" xfId="590"/>
    <cellStyle name="常规 52" xfId="597"/>
    <cellStyle name="常规 53" xfId="598"/>
    <cellStyle name="常规 54" xfId="592"/>
    <cellStyle name="常规 55" xfId="600"/>
    <cellStyle name="常规 56" xfId="601"/>
    <cellStyle name="常规 57" xfId="603"/>
    <cellStyle name="常规 58" xfId="605"/>
    <cellStyle name="常规 6" xfId="606"/>
    <cellStyle name="常规 6 2" xfId="607"/>
    <cellStyle name="常规 6 3" xfId="608"/>
    <cellStyle name="常规 6 4" xfId="609"/>
    <cellStyle name="常规 6 5" xfId="21"/>
    <cellStyle name="常规 6 6" xfId="366"/>
    <cellStyle name="常规 7" xfId="610"/>
    <cellStyle name="常规 8" xfId="611"/>
    <cellStyle name="常规 9" xfId="612"/>
    <cellStyle name="常规_2011年3月丽水统计信息快报塑封卡片" xfId="821"/>
    <cellStyle name="常规_2012月度信息小册子" xfId="613"/>
    <cellStyle name="常规_丽水统计信息2009年03月小册子" xfId="614"/>
    <cellStyle name="超级链接" xfId="615"/>
    <cellStyle name="超级链接 2" xfId="616"/>
    <cellStyle name="分级显示行_1_Book1" xfId="617"/>
    <cellStyle name="分级显示列_1_Book1" xfId="453"/>
    <cellStyle name="好 2" xfId="618"/>
    <cellStyle name="好 2 2" xfId="619"/>
    <cellStyle name="好 2 2 2" xfId="620"/>
    <cellStyle name="好 2 2 3" xfId="621"/>
    <cellStyle name="好 2 3" xfId="325"/>
    <cellStyle name="好 3" xfId="622"/>
    <cellStyle name="好 3 2" xfId="623"/>
    <cellStyle name="好 3 2 2" xfId="3"/>
    <cellStyle name="好 3 2 3" xfId="624"/>
    <cellStyle name="好 3 3" xfId="159"/>
    <cellStyle name="好 4" xfId="625"/>
    <cellStyle name="好 4 2" xfId="535"/>
    <cellStyle name="好 5" xfId="489"/>
    <cellStyle name="好 5 2" xfId="602"/>
    <cellStyle name="好 5 3" xfId="604"/>
    <cellStyle name="好_Book1" xfId="626"/>
    <cellStyle name="好_Book1_1" xfId="627"/>
    <cellStyle name="好_Book1_1 2" xfId="628"/>
    <cellStyle name="好_Book1_1 2 2" xfId="629"/>
    <cellStyle name="好_Book1_1 2 3" xfId="630"/>
    <cellStyle name="好_Book1_1 3" xfId="631"/>
    <cellStyle name="好_Book1_1 3 2" xfId="632"/>
    <cellStyle name="好_Book1_1 3 3" xfId="384"/>
    <cellStyle name="好_Book1_1 4" xfId="633"/>
    <cellStyle name="好_Book1_1 4 2" xfId="634"/>
    <cellStyle name="好_Book1_1 4 3" xfId="636"/>
    <cellStyle name="好_Book1_1 5" xfId="637"/>
    <cellStyle name="好_Book1_Book1" xfId="638"/>
    <cellStyle name="好_Book1_Book1 2" xfId="639"/>
    <cellStyle name="好_Book1_Book1 2 2" xfId="641"/>
    <cellStyle name="好_Book1_Book1 2 3" xfId="642"/>
    <cellStyle name="好_Book1_Book1 3" xfId="643"/>
    <cellStyle name="后继超级链接" xfId="644"/>
    <cellStyle name="后继超级链接 2" xfId="599"/>
    <cellStyle name="汇总 2" xfId="645"/>
    <cellStyle name="汇总 2 2" xfId="646"/>
    <cellStyle name="汇总 3" xfId="647"/>
    <cellStyle name="汇总 3 2" xfId="648"/>
    <cellStyle name="汇总 4" xfId="649"/>
    <cellStyle name="汇总 4 2" xfId="650"/>
    <cellStyle name="计算 2" xfId="651"/>
    <cellStyle name="计算 2 2" xfId="652"/>
    <cellStyle name="计算 2 2 2" xfId="653"/>
    <cellStyle name="计算 2 2 3" xfId="654"/>
    <cellStyle name="计算 2 3" xfId="655"/>
    <cellStyle name="计算 3" xfId="656"/>
    <cellStyle name="计算 3 2" xfId="657"/>
    <cellStyle name="计算 3 2 2" xfId="658"/>
    <cellStyle name="计算 3 2 3" xfId="659"/>
    <cellStyle name="计算 3 3" xfId="660"/>
    <cellStyle name="计算 4" xfId="661"/>
    <cellStyle name="计算 4 2" xfId="662"/>
    <cellStyle name="计算 5" xfId="663"/>
    <cellStyle name="计算 5 2" xfId="664"/>
    <cellStyle name="计算 5 3" xfId="665"/>
    <cellStyle name="检查单元格 2" xfId="666"/>
    <cellStyle name="检查单元格 2 2" xfId="667"/>
    <cellStyle name="检查单元格 2 2 2" xfId="335"/>
    <cellStyle name="检查单元格 2 2 3" xfId="540"/>
    <cellStyle name="检查单元格 2 3" xfId="668"/>
    <cellStyle name="检查单元格 3" xfId="669"/>
    <cellStyle name="检查单元格 3 2" xfId="670"/>
    <cellStyle name="检查单元格 3 2 2" xfId="354"/>
    <cellStyle name="检查单元格 3 2 3" xfId="671"/>
    <cellStyle name="检查单元格 3 3" xfId="672"/>
    <cellStyle name="检查单元格 4" xfId="673"/>
    <cellStyle name="检查单元格 4 2" xfId="674"/>
    <cellStyle name="检查单元格 5" xfId="675"/>
    <cellStyle name="检查单元格 5 2" xfId="676"/>
    <cellStyle name="检查单元格 5 3" xfId="677"/>
    <cellStyle name="解释性文本 2" xfId="291"/>
    <cellStyle name="解释性文本 2 2" xfId="678"/>
    <cellStyle name="解释性文本 3" xfId="679"/>
    <cellStyle name="解释性文本 3 2" xfId="680"/>
    <cellStyle name="解释性文本 4" xfId="681"/>
    <cellStyle name="解释性文本 4 2" xfId="682"/>
    <cellStyle name="借出原因" xfId="683"/>
    <cellStyle name="借出原因 2" xfId="684"/>
    <cellStyle name="警告文本 2" xfId="685"/>
    <cellStyle name="警告文本 2 2" xfId="686"/>
    <cellStyle name="警告文本 3" xfId="687"/>
    <cellStyle name="警告文本 3 2" xfId="688"/>
    <cellStyle name="警告文本 4" xfId="689"/>
    <cellStyle name="警告文本 4 2" xfId="690"/>
    <cellStyle name="链接单元格 2" xfId="691"/>
    <cellStyle name="链接单元格 2 2" xfId="692"/>
    <cellStyle name="链接单元格 3" xfId="693"/>
    <cellStyle name="链接单元格 3 2" xfId="694"/>
    <cellStyle name="链接单元格 4" xfId="695"/>
    <cellStyle name="链接单元格 4 2" xfId="696"/>
    <cellStyle name="普通_97-917" xfId="697"/>
    <cellStyle name="千分位[0]_laroux" xfId="698"/>
    <cellStyle name="千分位_97-917" xfId="699"/>
    <cellStyle name="千位[0]_ 方正PC" xfId="700"/>
    <cellStyle name="千位_ 方正PC" xfId="584"/>
    <cellStyle name="强调 1" xfId="701"/>
    <cellStyle name="强调 1 2" xfId="702"/>
    <cellStyle name="强调 2" xfId="703"/>
    <cellStyle name="强调 2 2" xfId="704"/>
    <cellStyle name="强调 3" xfId="705"/>
    <cellStyle name="强调 3 2" xfId="706"/>
    <cellStyle name="强调文字颜色 1 2" xfId="707"/>
    <cellStyle name="强调文字颜色 1 2 2" xfId="708"/>
    <cellStyle name="强调文字颜色 1 2 2 2" xfId="709"/>
    <cellStyle name="强调文字颜色 1 2 2 3" xfId="710"/>
    <cellStyle name="强调文字颜色 1 2 3" xfId="711"/>
    <cellStyle name="强调文字颜色 1 3" xfId="712"/>
    <cellStyle name="强调文字颜色 1 3 2" xfId="713"/>
    <cellStyle name="强调文字颜色 1 3 2 2" xfId="714"/>
    <cellStyle name="强调文字颜色 1 3 2 3" xfId="715"/>
    <cellStyle name="强调文字颜色 1 3 3" xfId="716"/>
    <cellStyle name="强调文字颜色 1 4" xfId="717"/>
    <cellStyle name="强调文字颜色 1 4 2" xfId="718"/>
    <cellStyle name="强调文字颜色 2 2" xfId="719"/>
    <cellStyle name="强调文字颜色 2 2 2" xfId="80"/>
    <cellStyle name="强调文字颜色 2 2 2 2" xfId="103"/>
    <cellStyle name="强调文字颜色 2 2 2 3" xfId="120"/>
    <cellStyle name="强调文字颜色 2 2 3" xfId="720"/>
    <cellStyle name="强调文字颜色 2 3" xfId="721"/>
    <cellStyle name="强调文字颜色 2 3 2" xfId="1"/>
    <cellStyle name="强调文字颜色 2 3 2 2" xfId="565"/>
    <cellStyle name="强调文字颜色 2 3 2 3" xfId="568"/>
    <cellStyle name="强调文字颜色 2 3 3" xfId="722"/>
    <cellStyle name="强调文字颜色 2 4" xfId="723"/>
    <cellStyle name="强调文字颜色 2 4 2" xfId="425"/>
    <cellStyle name="强调文字颜色 3 2" xfId="724"/>
    <cellStyle name="强调文字颜色 3 2 2" xfId="725"/>
    <cellStyle name="强调文字颜色 3 2 2 2" xfId="726"/>
    <cellStyle name="强调文字颜色 3 2 2 3" xfId="727"/>
    <cellStyle name="强调文字颜色 3 2 3" xfId="728"/>
    <cellStyle name="强调文字颜色 3 3" xfId="548"/>
    <cellStyle name="强调文字颜色 3 3 2" xfId="729"/>
    <cellStyle name="强调文字颜色 3 3 2 2" xfId="730"/>
    <cellStyle name="强调文字颜色 3 3 2 3" xfId="731"/>
    <cellStyle name="强调文字颜色 3 3 3" xfId="332"/>
    <cellStyle name="强调文字颜色 3 4" xfId="550"/>
    <cellStyle name="强调文字颜色 3 4 2" xfId="732"/>
    <cellStyle name="强调文字颜色 4 2" xfId="733"/>
    <cellStyle name="强调文字颜色 4 2 2" xfId="734"/>
    <cellStyle name="强调文字颜色 4 2 2 2" xfId="735"/>
    <cellStyle name="强调文字颜色 4 2 2 3" xfId="736"/>
    <cellStyle name="强调文字颜色 4 2 3" xfId="737"/>
    <cellStyle name="强调文字颜色 4 3" xfId="738"/>
    <cellStyle name="强调文字颜色 4 3 2" xfId="739"/>
    <cellStyle name="强调文字颜色 4 3 2 2" xfId="740"/>
    <cellStyle name="强调文字颜色 4 3 2 3" xfId="741"/>
    <cellStyle name="强调文字颜色 4 3 3" xfId="352"/>
    <cellStyle name="强调文字颜色 4 4" xfId="742"/>
    <cellStyle name="强调文字颜色 4 4 2" xfId="743"/>
    <cellStyle name="强调文字颜色 5 2" xfId="744"/>
    <cellStyle name="强调文字颜色 5 2 2" xfId="383"/>
    <cellStyle name="强调文字颜色 5 2 2 2" xfId="745"/>
    <cellStyle name="强调文字颜色 5 2 2 3" xfId="746"/>
    <cellStyle name="强调文字颜色 5 2 3" xfId="413"/>
    <cellStyle name="强调文字颜色 5 3" xfId="747"/>
    <cellStyle name="强调文字颜色 5 3 2" xfId="635"/>
    <cellStyle name="强调文字颜色 5 3 2 2" xfId="748"/>
    <cellStyle name="强调文字颜色 5 3 2 3" xfId="749"/>
    <cellStyle name="强调文字颜色 5 3 3" xfId="750"/>
    <cellStyle name="强调文字颜色 5 4" xfId="751"/>
    <cellStyle name="强调文字颜色 5 4 2" xfId="752"/>
    <cellStyle name="强调文字颜色 6 2" xfId="753"/>
    <cellStyle name="强调文字颜色 6 2 2" xfId="754"/>
    <cellStyle name="强调文字颜色 6 2 2 2" xfId="755"/>
    <cellStyle name="强调文字颜色 6 2 2 3" xfId="756"/>
    <cellStyle name="强调文字颜色 6 2 3" xfId="757"/>
    <cellStyle name="强调文字颜色 6 3" xfId="758"/>
    <cellStyle name="强调文字颜色 6 3 2" xfId="759"/>
    <cellStyle name="强调文字颜色 6 3 2 2" xfId="760"/>
    <cellStyle name="强调文字颜色 6 3 2 3" xfId="761"/>
    <cellStyle name="强调文字颜色 6 3 3" xfId="762"/>
    <cellStyle name="强调文字颜色 6 4" xfId="640"/>
    <cellStyle name="强调文字颜色 6 4 2" xfId="430"/>
    <cellStyle name="日期" xfId="13"/>
    <cellStyle name="商品名称" xfId="763"/>
    <cellStyle name="适中 2" xfId="50"/>
    <cellStyle name="适中 2 2" xfId="764"/>
    <cellStyle name="适中 2 2 2" xfId="765"/>
    <cellStyle name="适中 2 2 3" xfId="766"/>
    <cellStyle name="适中 2 3" xfId="767"/>
    <cellStyle name="适中 3" xfId="768"/>
    <cellStyle name="适中 3 2" xfId="769"/>
    <cellStyle name="适中 3 2 2" xfId="770"/>
    <cellStyle name="适中 3 2 3" xfId="771"/>
    <cellStyle name="适中 3 3" xfId="772"/>
    <cellStyle name="适中 4" xfId="773"/>
    <cellStyle name="适中 4 2" xfId="576"/>
    <cellStyle name="适中 5" xfId="774"/>
    <cellStyle name="适中 5 2" xfId="775"/>
    <cellStyle name="适中 5 3" xfId="776"/>
    <cellStyle name="输出 2" xfId="777"/>
    <cellStyle name="输出 2 2" xfId="778"/>
    <cellStyle name="输出 2 2 2" xfId="779"/>
    <cellStyle name="输出 2 2 3" xfId="780"/>
    <cellStyle name="输出 2 3" xfId="781"/>
    <cellStyle name="输出 3" xfId="782"/>
    <cellStyle name="输出 3 2" xfId="783"/>
    <cellStyle name="输出 3 2 2" xfId="784"/>
    <cellStyle name="输出 3 2 3" xfId="785"/>
    <cellStyle name="输出 3 3" xfId="786"/>
    <cellStyle name="输出 4" xfId="787"/>
    <cellStyle name="输出 4 2" xfId="582"/>
    <cellStyle name="输出 5" xfId="788"/>
    <cellStyle name="输出 5 2" xfId="789"/>
    <cellStyle name="输出 5 3" xfId="790"/>
    <cellStyle name="输入 2" xfId="564"/>
    <cellStyle name="输入 2 2" xfId="791"/>
    <cellStyle name="输入 2 2 2" xfId="792"/>
    <cellStyle name="输入 2 2 3" xfId="793"/>
    <cellStyle name="输入 2 3" xfId="794"/>
    <cellStyle name="输入 3" xfId="567"/>
    <cellStyle name="输入 3 2" xfId="795"/>
    <cellStyle name="输入 3 2 2" xfId="796"/>
    <cellStyle name="输入 3 2 3" xfId="797"/>
    <cellStyle name="输入 3 3" xfId="798"/>
    <cellStyle name="输入 4" xfId="799"/>
    <cellStyle name="输入 4 2" xfId="800"/>
    <cellStyle name="输入 5" xfId="801"/>
    <cellStyle name="输入 5 2" xfId="802"/>
    <cellStyle name="输入 5 3" xfId="803"/>
    <cellStyle name="数量" xfId="804"/>
    <cellStyle name="样式 1" xfId="805"/>
    <cellStyle name="样式 1 2" xfId="806"/>
    <cellStyle name="样式 1 3" xfId="807"/>
    <cellStyle name="昗弨_Pacific Region P&amp;L" xfId="808"/>
    <cellStyle name="寘嬫愗傝 [0.00]_Region Orders (2)" xfId="809"/>
    <cellStyle name="寘嬫愗傝_Region Orders (2)" xfId="810"/>
    <cellStyle name="注释 2" xfId="392"/>
    <cellStyle name="注释 2 2" xfId="247"/>
    <cellStyle name="注释 2 2 2" xfId="811"/>
    <cellStyle name="注释 3" xfId="61"/>
    <cellStyle name="注释 3 2" xfId="812"/>
    <cellStyle name="注释 3 2 2" xfId="813"/>
    <cellStyle name="注释 4" xfId="814"/>
    <cellStyle name="注释 5" xfId="815"/>
    <cellStyle name="注释 5 2" xfId="816"/>
    <cellStyle name="注释 5 3" xfId="817"/>
    <cellStyle name="注释 6" xfId="818"/>
    <cellStyle name="注释 6 2" xfId="819"/>
    <cellStyle name="注释 6 3" xfId="82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D45"/>
  <sheetViews>
    <sheetView workbookViewId="0">
      <pane xSplit="1" ySplit="5" topLeftCell="B6" activePane="bottomRight" state="frozen"/>
      <selection pane="topRight"/>
      <selection pane="bottomLeft"/>
      <selection pane="bottomRight" activeCell="H21" sqref="H21"/>
    </sheetView>
  </sheetViews>
  <sheetFormatPr defaultColWidth="9" defaultRowHeight="13.5"/>
  <cols>
    <col min="1" max="1" width="35.125" customWidth="1"/>
    <col min="2" max="4" width="8.625" style="42" customWidth="1"/>
  </cols>
  <sheetData>
    <row r="1" spans="1:4" ht="21" customHeight="1">
      <c r="A1" s="245" t="s">
        <v>0</v>
      </c>
      <c r="B1" s="245"/>
      <c r="C1" s="245"/>
      <c r="D1" s="245"/>
    </row>
    <row r="2" spans="1:4" ht="9" customHeight="1">
      <c r="A2" s="203"/>
      <c r="B2" s="203"/>
      <c r="C2" s="203"/>
      <c r="D2" s="203"/>
    </row>
    <row r="3" spans="1:4" ht="25.5" customHeight="1">
      <c r="A3" s="246" t="s">
        <v>1</v>
      </c>
      <c r="B3" s="246"/>
      <c r="C3" s="246"/>
      <c r="D3" s="246"/>
    </row>
    <row r="4" spans="1:4" ht="21.95" customHeight="1">
      <c r="A4" s="247" t="s">
        <v>2</v>
      </c>
      <c r="B4" s="250" t="s">
        <v>3</v>
      </c>
      <c r="C4" s="247" t="s">
        <v>4</v>
      </c>
      <c r="D4" s="248"/>
    </row>
    <row r="5" spans="1:4" ht="21.95" customHeight="1">
      <c r="A5" s="249"/>
      <c r="B5" s="251"/>
      <c r="C5" s="204" t="s">
        <v>5</v>
      </c>
      <c r="D5" s="205" t="s">
        <v>6</v>
      </c>
    </row>
    <row r="6" spans="1:4" ht="24.75" customHeight="1">
      <c r="A6" s="156" t="s">
        <v>7</v>
      </c>
      <c r="B6" s="206"/>
      <c r="C6" s="206"/>
      <c r="D6" s="207"/>
    </row>
    <row r="7" spans="1:4" ht="24.75" customHeight="1">
      <c r="A7" s="159" t="s">
        <v>8</v>
      </c>
      <c r="B7" s="208">
        <v>169.95</v>
      </c>
      <c r="C7" s="209">
        <v>4.3</v>
      </c>
      <c r="D7" s="207">
        <v>1</v>
      </c>
    </row>
    <row r="8" spans="1:4" ht="24.75" customHeight="1">
      <c r="A8" s="159" t="s">
        <v>9</v>
      </c>
      <c r="B8" s="208">
        <v>8.7295999999999996</v>
      </c>
      <c r="C8" s="209">
        <v>2.7</v>
      </c>
      <c r="D8" s="210">
        <v>4</v>
      </c>
    </row>
    <row r="9" spans="1:4" ht="24.75" customHeight="1">
      <c r="A9" s="159" t="s">
        <v>10</v>
      </c>
      <c r="B9" s="208">
        <v>73.158000000000001</v>
      </c>
      <c r="C9" s="209">
        <v>3.4</v>
      </c>
      <c r="D9" s="210">
        <v>1</v>
      </c>
    </row>
    <row r="10" spans="1:4" ht="24.75" customHeight="1">
      <c r="A10" s="159" t="s">
        <v>11</v>
      </c>
      <c r="B10" s="208">
        <v>60.8065</v>
      </c>
      <c r="C10" s="209">
        <v>6.7</v>
      </c>
      <c r="D10" s="210">
        <v>1</v>
      </c>
    </row>
    <row r="11" spans="1:4" ht="24.75" customHeight="1">
      <c r="A11" s="159" t="s">
        <v>12</v>
      </c>
      <c r="B11" s="208">
        <v>88.062399999999997</v>
      </c>
      <c r="C11" s="209">
        <v>5.3</v>
      </c>
      <c r="D11" s="210">
        <v>5</v>
      </c>
    </row>
    <row r="12" spans="1:4" ht="24.75" customHeight="1">
      <c r="A12" s="211" t="s">
        <v>13</v>
      </c>
      <c r="B12" s="208"/>
      <c r="C12" s="209"/>
      <c r="D12" s="207"/>
    </row>
    <row r="13" spans="1:4" ht="24.75" customHeight="1">
      <c r="A13" s="159" t="s">
        <v>14</v>
      </c>
      <c r="B13" s="208">
        <v>8.8019999999999996</v>
      </c>
      <c r="C13" s="209">
        <v>2.6</v>
      </c>
      <c r="D13" s="207">
        <v>4</v>
      </c>
    </row>
    <row r="14" spans="1:4" ht="24.75" customHeight="1">
      <c r="A14" s="212" t="s">
        <v>15</v>
      </c>
      <c r="B14" s="206"/>
      <c r="C14" s="206"/>
      <c r="D14" s="207"/>
    </row>
    <row r="15" spans="1:4" ht="24.75" customHeight="1">
      <c r="A15" s="159" t="s">
        <v>16</v>
      </c>
      <c r="B15" s="213">
        <v>212</v>
      </c>
      <c r="C15" s="213" t="s">
        <v>17</v>
      </c>
      <c r="D15" s="210" t="s">
        <v>17</v>
      </c>
    </row>
    <row r="16" spans="1:4" ht="24.75" customHeight="1">
      <c r="A16" s="159" t="s">
        <v>18</v>
      </c>
      <c r="B16" s="214">
        <v>39.525230000000001</v>
      </c>
      <c r="C16" s="215">
        <v>11.5</v>
      </c>
      <c r="D16" s="210">
        <v>1</v>
      </c>
    </row>
    <row r="17" spans="1:4" ht="24.75" customHeight="1">
      <c r="A17" s="211" t="s">
        <v>19</v>
      </c>
      <c r="B17" s="206"/>
      <c r="C17" s="206"/>
      <c r="D17" s="207"/>
    </row>
    <row r="18" spans="1:4" ht="24.75" customHeight="1">
      <c r="A18" s="159" t="s">
        <v>20</v>
      </c>
      <c r="B18" s="208">
        <v>30.966200000000001</v>
      </c>
      <c r="C18" s="216">
        <v>-8.15</v>
      </c>
      <c r="D18" s="210" t="s">
        <v>17</v>
      </c>
    </row>
    <row r="19" spans="1:4" ht="24.75" customHeight="1">
      <c r="A19" s="159" t="s">
        <v>21</v>
      </c>
      <c r="B19" s="208">
        <v>27.5307</v>
      </c>
      <c r="C19" s="206">
        <v>-7.2</v>
      </c>
      <c r="D19" s="207">
        <v>4</v>
      </c>
    </row>
    <row r="20" spans="1:4" ht="24.75" customHeight="1">
      <c r="A20" s="211" t="s">
        <v>22</v>
      </c>
      <c r="B20" s="208"/>
      <c r="C20" s="206"/>
      <c r="D20" s="207"/>
    </row>
    <row r="21" spans="1:4" ht="24.75" customHeight="1">
      <c r="A21" s="159" t="s">
        <v>23</v>
      </c>
      <c r="B21" s="208">
        <v>73.02</v>
      </c>
      <c r="C21" s="209">
        <v>1.6</v>
      </c>
      <c r="D21" s="207">
        <v>5</v>
      </c>
    </row>
    <row r="22" spans="1:4" ht="24.75" customHeight="1">
      <c r="A22" s="173" t="s">
        <v>24</v>
      </c>
      <c r="B22" s="217">
        <v>10.035539999999999</v>
      </c>
      <c r="C22" s="218">
        <v>6.4</v>
      </c>
      <c r="D22" s="219">
        <v>4</v>
      </c>
    </row>
    <row r="23" spans="1:4" ht="0.6" customHeight="1">
      <c r="A23" s="220"/>
      <c r="B23" s="221"/>
      <c r="C23" s="161"/>
      <c r="D23" s="207"/>
    </row>
    <row r="24" spans="1:4" ht="8.1" customHeight="1">
      <c r="A24" s="222"/>
      <c r="B24" s="223"/>
      <c r="C24" s="224"/>
      <c r="D24" s="225"/>
    </row>
    <row r="25" spans="1:4" ht="22.5" customHeight="1">
      <c r="A25" s="247" t="s">
        <v>2</v>
      </c>
      <c r="B25" s="250" t="s">
        <v>3</v>
      </c>
      <c r="C25" s="247" t="s">
        <v>4</v>
      </c>
      <c r="D25" s="248"/>
    </row>
    <row r="26" spans="1:4" ht="22.5" customHeight="1">
      <c r="A26" s="249"/>
      <c r="B26" s="251"/>
      <c r="C26" s="204" t="s">
        <v>5</v>
      </c>
      <c r="D26" s="205" t="s">
        <v>6</v>
      </c>
    </row>
    <row r="27" spans="1:4" ht="23.1" customHeight="1">
      <c r="A27" s="212" t="s">
        <v>25</v>
      </c>
      <c r="B27" s="213"/>
      <c r="C27" s="213"/>
      <c r="D27" s="210"/>
    </row>
    <row r="28" spans="1:4" ht="23.1" customHeight="1">
      <c r="A28" s="226" t="s">
        <v>26</v>
      </c>
      <c r="B28" s="227">
        <v>63.377699999999997</v>
      </c>
      <c r="C28" s="228">
        <v>25.43</v>
      </c>
      <c r="D28" s="210">
        <v>6</v>
      </c>
    </row>
    <row r="29" spans="1:4" ht="23.1" customHeight="1">
      <c r="A29" s="226" t="s">
        <v>27</v>
      </c>
      <c r="B29" s="227">
        <v>59.461599999999997</v>
      </c>
      <c r="C29" s="228">
        <v>19.940000000000001</v>
      </c>
      <c r="D29" s="210">
        <v>5</v>
      </c>
    </row>
    <row r="30" spans="1:4" ht="23.1" customHeight="1">
      <c r="A30" s="212" t="s">
        <v>28</v>
      </c>
      <c r="B30" s="213"/>
      <c r="C30" s="213"/>
      <c r="D30" s="210"/>
    </row>
    <row r="31" spans="1:4" ht="23.1" customHeight="1">
      <c r="A31" s="159" t="s">
        <v>29</v>
      </c>
      <c r="B31" s="214">
        <v>22.767700000000001</v>
      </c>
      <c r="C31" s="229">
        <v>6.7</v>
      </c>
      <c r="D31" s="230">
        <v>5</v>
      </c>
    </row>
    <row r="32" spans="1:4" ht="23.1" customHeight="1">
      <c r="A32" s="159" t="s">
        <v>30</v>
      </c>
      <c r="B32" s="214">
        <v>13.629200000000001</v>
      </c>
      <c r="C32" s="229">
        <v>3.1</v>
      </c>
      <c r="D32" s="230">
        <v>6</v>
      </c>
    </row>
    <row r="33" spans="1:4" ht="23.1" customHeight="1">
      <c r="A33" s="159" t="s">
        <v>31</v>
      </c>
      <c r="B33" s="214">
        <v>46.919199999999996</v>
      </c>
      <c r="C33" s="229">
        <v>5</v>
      </c>
      <c r="D33" s="230">
        <v>4</v>
      </c>
    </row>
    <row r="34" spans="1:4" ht="23.1" customHeight="1">
      <c r="A34" s="212" t="s">
        <v>32</v>
      </c>
      <c r="B34" s="231"/>
      <c r="C34" s="232"/>
      <c r="D34" s="233"/>
    </row>
    <row r="35" spans="1:4" ht="23.1" customHeight="1">
      <c r="A35" s="159" t="s">
        <v>33</v>
      </c>
      <c r="B35" s="227">
        <v>383.60518352759999</v>
      </c>
      <c r="C35" s="234">
        <v>14.79</v>
      </c>
      <c r="D35" s="235">
        <v>4</v>
      </c>
    </row>
    <row r="36" spans="1:4" ht="23.1" customHeight="1">
      <c r="A36" s="159" t="s">
        <v>34</v>
      </c>
      <c r="B36" s="227">
        <v>324.31859831909998</v>
      </c>
      <c r="C36" s="234">
        <v>21.74</v>
      </c>
      <c r="D36" s="235">
        <v>4</v>
      </c>
    </row>
    <row r="37" spans="1:4" ht="23.1" customHeight="1">
      <c r="A37" s="212" t="s">
        <v>35</v>
      </c>
      <c r="B37" s="231"/>
      <c r="C37" s="232"/>
      <c r="D37" s="236"/>
    </row>
    <row r="38" spans="1:4" ht="23.1" customHeight="1">
      <c r="A38" s="226" t="s">
        <v>36</v>
      </c>
      <c r="B38" s="227">
        <v>17.644762</v>
      </c>
      <c r="C38" s="229">
        <v>19.379179300203301</v>
      </c>
      <c r="D38" s="235">
        <v>2</v>
      </c>
    </row>
    <row r="39" spans="1:4" ht="23.1" customHeight="1">
      <c r="A39" s="226" t="s">
        <v>37</v>
      </c>
      <c r="B39" s="227">
        <v>12.555643</v>
      </c>
      <c r="C39" s="229">
        <v>24.138802121414098</v>
      </c>
      <c r="D39" s="235">
        <v>1</v>
      </c>
    </row>
    <row r="40" spans="1:4" ht="23.1" customHeight="1">
      <c r="A40" s="211" t="s">
        <v>38</v>
      </c>
      <c r="B40" s="206"/>
      <c r="C40" s="216"/>
      <c r="D40" s="237"/>
    </row>
    <row r="41" spans="1:4" ht="23.1" customHeight="1">
      <c r="A41" s="159" t="s">
        <v>39</v>
      </c>
      <c r="B41" s="238">
        <v>26507.099431417799</v>
      </c>
      <c r="C41" s="229">
        <v>5.4</v>
      </c>
      <c r="D41" s="235">
        <v>4</v>
      </c>
    </row>
    <row r="42" spans="1:4" ht="23.1" customHeight="1">
      <c r="A42" s="159" t="s">
        <v>40</v>
      </c>
      <c r="B42" s="238">
        <v>36298</v>
      </c>
      <c r="C42" s="229">
        <v>3.3</v>
      </c>
      <c r="D42" s="235">
        <v>7</v>
      </c>
    </row>
    <row r="43" spans="1:4" ht="23.1" customHeight="1">
      <c r="A43" s="159" t="s">
        <v>41</v>
      </c>
      <c r="B43" s="238">
        <v>16961</v>
      </c>
      <c r="C43" s="229">
        <v>8.5</v>
      </c>
      <c r="D43" s="235">
        <v>1</v>
      </c>
    </row>
    <row r="44" spans="1:4" ht="23.1" customHeight="1">
      <c r="A44" s="211" t="s">
        <v>42</v>
      </c>
      <c r="B44" s="239"/>
      <c r="C44" s="240"/>
      <c r="D44" s="241"/>
    </row>
    <row r="45" spans="1:4" ht="23.1" customHeight="1">
      <c r="A45" s="173" t="s">
        <v>43</v>
      </c>
      <c r="B45" s="242">
        <v>70.34</v>
      </c>
      <c r="C45" s="243">
        <v>-41.9</v>
      </c>
      <c r="D45" s="244">
        <v>8</v>
      </c>
    </row>
  </sheetData>
  <mergeCells count="8">
    <mergeCell ref="A1:D1"/>
    <mergeCell ref="A3:D3"/>
    <mergeCell ref="C4:D4"/>
    <mergeCell ref="C25:D25"/>
    <mergeCell ref="A4:A5"/>
    <mergeCell ref="A25:A26"/>
    <mergeCell ref="B4:B5"/>
    <mergeCell ref="B25:B26"/>
  </mergeCells>
  <phoneticPr fontId="81" type="noConversion"/>
  <pageMargins left="0.59027777777777801" right="0.47152777777777799" top="0.74791666666666701" bottom="0.59027777777777801" header="0.297916666666667" footer="0.297916666666667"/>
  <pageSetup paperSize="11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17"/>
  <sheetViews>
    <sheetView workbookViewId="0">
      <selection activeCell="D17" sqref="D17"/>
    </sheetView>
  </sheetViews>
  <sheetFormatPr defaultColWidth="9" defaultRowHeight="13.5"/>
  <cols>
    <col min="1" max="1" width="26.625" customWidth="1"/>
    <col min="2" max="3" width="17.625" customWidth="1"/>
  </cols>
  <sheetData>
    <row r="1" spans="1:7" ht="30" customHeight="1">
      <c r="A1" s="252" t="s">
        <v>181</v>
      </c>
      <c r="B1" s="252"/>
      <c r="C1" s="252"/>
    </row>
    <row r="2" spans="1:7" ht="30" customHeight="1">
      <c r="A2" s="246" t="s">
        <v>182</v>
      </c>
      <c r="B2" s="246"/>
      <c r="C2" s="246"/>
    </row>
    <row r="3" spans="1:7" ht="24.95" customHeight="1">
      <c r="A3" s="281" t="s">
        <v>113</v>
      </c>
      <c r="B3" s="43" t="s">
        <v>160</v>
      </c>
      <c r="C3" s="2" t="s">
        <v>161</v>
      </c>
    </row>
    <row r="4" spans="1:7" ht="24.95" customHeight="1">
      <c r="A4" s="262"/>
      <c r="B4" s="19" t="s">
        <v>115</v>
      </c>
      <c r="C4" s="20" t="s">
        <v>162</v>
      </c>
    </row>
    <row r="5" spans="1:7" ht="29.45" customHeight="1">
      <c r="A5" s="57" t="s">
        <v>183</v>
      </c>
      <c r="B5" s="58">
        <v>3898192</v>
      </c>
      <c r="C5" s="59">
        <v>15.15</v>
      </c>
    </row>
    <row r="6" spans="1:7" ht="29.45" customHeight="1">
      <c r="A6" s="57" t="s">
        <v>184</v>
      </c>
      <c r="B6" s="58">
        <v>3267941</v>
      </c>
      <c r="C6" s="60">
        <v>22.14</v>
      </c>
    </row>
    <row r="7" spans="1:7" ht="29.45" customHeight="1">
      <c r="A7" s="57" t="s">
        <v>185</v>
      </c>
      <c r="B7" s="58">
        <v>3836052</v>
      </c>
      <c r="C7" s="60">
        <v>14.79</v>
      </c>
      <c r="E7" s="61"/>
    </row>
    <row r="8" spans="1:7" ht="29.45" customHeight="1">
      <c r="A8" s="57" t="s">
        <v>186</v>
      </c>
      <c r="B8" s="58">
        <v>2454915</v>
      </c>
      <c r="C8" s="60">
        <v>13.63</v>
      </c>
      <c r="G8" s="42"/>
    </row>
    <row r="9" spans="1:7" ht="29.45" customHeight="1">
      <c r="A9" s="57" t="s">
        <v>187</v>
      </c>
      <c r="B9" s="58">
        <v>702994</v>
      </c>
      <c r="C9" s="60">
        <v>50.72</v>
      </c>
    </row>
    <row r="10" spans="1:7" ht="29.45" customHeight="1">
      <c r="A10" s="57" t="s">
        <v>188</v>
      </c>
      <c r="B10" s="58">
        <v>676945</v>
      </c>
      <c r="C10" s="60">
        <v>-5.0999999999999996</v>
      </c>
    </row>
    <row r="11" spans="1:7" ht="29.45" customHeight="1">
      <c r="A11" s="57" t="s">
        <v>189</v>
      </c>
      <c r="B11" s="58">
        <v>12</v>
      </c>
      <c r="C11" s="60">
        <v>787.41</v>
      </c>
    </row>
    <row r="12" spans="1:7" ht="29.45" customHeight="1">
      <c r="A12" s="57" t="s">
        <v>190</v>
      </c>
      <c r="B12" s="58">
        <v>3243186</v>
      </c>
      <c r="C12" s="60">
        <v>21.74</v>
      </c>
    </row>
    <row r="13" spans="1:7" ht="29.45" customHeight="1">
      <c r="A13" s="57" t="s">
        <v>191</v>
      </c>
      <c r="B13" s="58">
        <v>1789993</v>
      </c>
      <c r="C13" s="60">
        <v>18.27</v>
      </c>
    </row>
    <row r="14" spans="1:7" ht="29.45" customHeight="1">
      <c r="A14" s="57" t="s">
        <v>192</v>
      </c>
      <c r="B14" s="58">
        <v>906407</v>
      </c>
      <c r="C14" s="60">
        <v>22.03</v>
      </c>
    </row>
    <row r="15" spans="1:7" ht="29.45" customHeight="1">
      <c r="A15" s="57" t="s">
        <v>193</v>
      </c>
      <c r="B15" s="58">
        <v>883586</v>
      </c>
      <c r="C15" s="60">
        <v>14.66</v>
      </c>
    </row>
    <row r="16" spans="1:7" ht="29.45" customHeight="1">
      <c r="A16" s="57" t="s">
        <v>194</v>
      </c>
      <c r="B16" s="58">
        <v>1453193</v>
      </c>
      <c r="C16" s="60">
        <v>26.29</v>
      </c>
    </row>
    <row r="17" spans="1:4" ht="29.45" customHeight="1">
      <c r="A17" s="62" t="s">
        <v>195</v>
      </c>
      <c r="B17" s="63">
        <v>84.544894658798498</v>
      </c>
      <c r="C17" s="64">
        <f>B17-D17</f>
        <v>4.84489465879847</v>
      </c>
      <c r="D17" s="65">
        <v>79.7</v>
      </c>
    </row>
  </sheetData>
  <mergeCells count="3">
    <mergeCell ref="A1:C1"/>
    <mergeCell ref="A2:C2"/>
    <mergeCell ref="A3:A4"/>
  </mergeCells>
  <phoneticPr fontId="81" type="noConversion"/>
  <pageMargins left="0.59027777777777801" right="0.47152777777777799" top="0.78680555555555598" bottom="0.59027777777777801" header="0.297916666666667" footer="0.297916666666667"/>
  <pageSetup paperSize="11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F9" sqref="F9"/>
    </sheetView>
  </sheetViews>
  <sheetFormatPr defaultColWidth="9" defaultRowHeight="13.5"/>
  <cols>
    <col min="1" max="1" width="10.5" customWidth="1"/>
    <col min="2" max="6" width="10.25" customWidth="1"/>
  </cols>
  <sheetData>
    <row r="1" spans="1:6" ht="30" customHeight="1">
      <c r="A1" s="252" t="s">
        <v>196</v>
      </c>
      <c r="B1" s="252"/>
      <c r="C1" s="252"/>
      <c r="D1" s="252"/>
      <c r="E1" s="252"/>
      <c r="F1" s="252"/>
    </row>
    <row r="2" spans="1:6" ht="30" customHeight="1">
      <c r="A2" s="246" t="s">
        <v>197</v>
      </c>
      <c r="B2" s="246"/>
      <c r="C2" s="246"/>
      <c r="D2" s="246"/>
      <c r="E2" s="246"/>
      <c r="F2" s="246"/>
    </row>
    <row r="3" spans="1:6" ht="30.95" customHeight="1">
      <c r="A3" s="283" t="s">
        <v>178</v>
      </c>
      <c r="B3" s="262" t="s">
        <v>198</v>
      </c>
      <c r="C3" s="263"/>
      <c r="D3" s="281" t="s">
        <v>199</v>
      </c>
      <c r="E3" s="281"/>
      <c r="F3" s="2" t="s">
        <v>200</v>
      </c>
    </row>
    <row r="4" spans="1:6" ht="30.95" customHeight="1">
      <c r="A4" s="283"/>
      <c r="B4" s="281" t="s">
        <v>201</v>
      </c>
      <c r="C4" s="43" t="s">
        <v>161</v>
      </c>
      <c r="D4" s="284" t="s">
        <v>201</v>
      </c>
      <c r="E4" s="26" t="s">
        <v>161</v>
      </c>
      <c r="F4" s="2" t="s">
        <v>202</v>
      </c>
    </row>
    <row r="5" spans="1:6" ht="30.95" customHeight="1">
      <c r="A5" s="263"/>
      <c r="B5" s="281"/>
      <c r="C5" s="19" t="s">
        <v>162</v>
      </c>
      <c r="D5" s="281"/>
      <c r="E5" s="20" t="s">
        <v>162</v>
      </c>
      <c r="F5" s="20"/>
    </row>
    <row r="6" spans="1:6" ht="30.95" customHeight="1">
      <c r="A6" s="11" t="s">
        <v>116</v>
      </c>
      <c r="B6" s="53">
        <v>35426754.227458</v>
      </c>
      <c r="C6" s="30">
        <v>23.73</v>
      </c>
      <c r="D6" s="53">
        <v>27089470.106357001</v>
      </c>
      <c r="E6" s="30">
        <v>25.25</v>
      </c>
      <c r="F6" s="22">
        <v>76.466136108401699</v>
      </c>
    </row>
    <row r="7" spans="1:6" ht="30.95" customHeight="1">
      <c r="A7" s="11" t="s">
        <v>117</v>
      </c>
      <c r="B7" s="54">
        <v>12895597.644726999</v>
      </c>
      <c r="C7" s="30">
        <v>42.18</v>
      </c>
      <c r="D7" s="54">
        <v>11607356.578051999</v>
      </c>
      <c r="E7" s="30">
        <v>32.729999999999997</v>
      </c>
      <c r="F7" s="22">
        <v>90.010225953337198</v>
      </c>
    </row>
    <row r="8" spans="1:6" ht="30.95" customHeight="1">
      <c r="A8" s="11" t="s">
        <v>119</v>
      </c>
      <c r="B8" s="54">
        <v>7968791.6639289996</v>
      </c>
      <c r="C8" s="30">
        <v>16.88</v>
      </c>
      <c r="D8" s="54">
        <v>3341900.2615899998</v>
      </c>
      <c r="E8" s="30">
        <v>21</v>
      </c>
      <c r="F8" s="22">
        <v>41.937352644281297</v>
      </c>
    </row>
    <row r="9" spans="1:6" ht="30.95" customHeight="1">
      <c r="A9" s="11" t="s">
        <v>120</v>
      </c>
      <c r="B9" s="54">
        <v>3836051.8352760002</v>
      </c>
      <c r="C9" s="30">
        <v>14.79</v>
      </c>
      <c r="D9" s="54">
        <v>3243185.9831909998</v>
      </c>
      <c r="E9" s="30">
        <v>21.74</v>
      </c>
      <c r="F9" s="22">
        <v>84.544894658798498</v>
      </c>
    </row>
    <row r="10" spans="1:6" ht="30.95" customHeight="1">
      <c r="A10" s="11" t="s">
        <v>121</v>
      </c>
      <c r="B10" s="54">
        <v>2409011.4469849998</v>
      </c>
      <c r="C10" s="30">
        <v>31.31</v>
      </c>
      <c r="D10" s="54">
        <v>1802206.316839</v>
      </c>
      <c r="E10" s="30">
        <v>32.36</v>
      </c>
      <c r="F10" s="22">
        <v>74.811031682500001</v>
      </c>
    </row>
    <row r="11" spans="1:6" ht="30.95" customHeight="1">
      <c r="A11" s="11" t="s">
        <v>122</v>
      </c>
      <c r="B11" s="54">
        <v>1935897.585465</v>
      </c>
      <c r="C11" s="30">
        <v>8.6300000000000008</v>
      </c>
      <c r="D11" s="54">
        <v>1729877.911484</v>
      </c>
      <c r="E11" s="30">
        <v>22.04</v>
      </c>
      <c r="F11" s="22">
        <v>89.357924947692197</v>
      </c>
    </row>
    <row r="12" spans="1:6" ht="30.95" customHeight="1">
      <c r="A12" s="11" t="s">
        <v>123</v>
      </c>
      <c r="B12" s="54">
        <v>1318230.7584490001</v>
      </c>
      <c r="C12" s="30">
        <v>9.9600000000000009</v>
      </c>
      <c r="D12" s="54">
        <v>1108693.797304</v>
      </c>
      <c r="E12" s="30">
        <v>17.309999999999999</v>
      </c>
      <c r="F12" s="22">
        <v>84.104682749814103</v>
      </c>
    </row>
    <row r="13" spans="1:6" ht="30.95" customHeight="1">
      <c r="A13" s="11" t="s">
        <v>124</v>
      </c>
      <c r="B13" s="54">
        <v>1483237.5043550001</v>
      </c>
      <c r="C13" s="30">
        <v>9.86</v>
      </c>
      <c r="D13" s="54">
        <v>1274211.7552070001</v>
      </c>
      <c r="E13" s="30">
        <v>12.61</v>
      </c>
      <c r="F13" s="22">
        <v>85.907466030607395</v>
      </c>
    </row>
    <row r="14" spans="1:6" ht="30.95" customHeight="1">
      <c r="A14" s="11" t="s">
        <v>125</v>
      </c>
      <c r="B14" s="54">
        <v>1240391.4071740001</v>
      </c>
      <c r="C14" s="30">
        <v>4.8099999999999996</v>
      </c>
      <c r="D14" s="54">
        <v>1049492.962241</v>
      </c>
      <c r="E14" s="30">
        <v>14.49</v>
      </c>
      <c r="F14" s="22">
        <v>84.609822042549695</v>
      </c>
    </row>
    <row r="15" spans="1:6" ht="30.95" customHeight="1">
      <c r="A15" s="47" t="s">
        <v>126</v>
      </c>
      <c r="B15" s="55">
        <v>2339544.3810979999</v>
      </c>
      <c r="C15" s="56">
        <v>13.94</v>
      </c>
      <c r="D15" s="55">
        <v>1932544.540449</v>
      </c>
      <c r="E15" s="56">
        <v>14.71</v>
      </c>
      <c r="F15" s="25">
        <v>82.603457154423097</v>
      </c>
    </row>
    <row r="16" spans="1:6" ht="29.1" customHeight="1">
      <c r="A16" s="279" t="s">
        <v>203</v>
      </c>
      <c r="B16" s="279"/>
      <c r="C16" s="279"/>
      <c r="D16" s="279"/>
      <c r="E16" s="279"/>
      <c r="F16" s="279"/>
    </row>
    <row r="18" spans="3:5">
      <c r="C18">
        <f>RANK(C9,C7:C15)</f>
        <v>4</v>
      </c>
      <c r="E18">
        <f t="shared" ref="E18" si="0">RANK(E9,E7:E15)</f>
        <v>4</v>
      </c>
    </row>
  </sheetData>
  <mergeCells count="8">
    <mergeCell ref="A1:F1"/>
    <mergeCell ref="A2:F2"/>
    <mergeCell ref="B3:C3"/>
    <mergeCell ref="D3:E3"/>
    <mergeCell ref="A16:F16"/>
    <mergeCell ref="A3:A5"/>
    <mergeCell ref="B4:B5"/>
    <mergeCell ref="D4:D5"/>
  </mergeCells>
  <phoneticPr fontId="81" type="noConversion"/>
  <pageMargins left="0.59027777777777801" right="0.47152777777777799" top="0.78680555555555598" bottom="0.59027777777777801" header="0.297916666666667" footer="0.297916666666667"/>
  <pageSetup paperSize="11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D16"/>
  <sheetViews>
    <sheetView topLeftCell="A5" workbookViewId="0">
      <selection activeCell="D12" sqref="D12"/>
    </sheetView>
  </sheetViews>
  <sheetFormatPr defaultColWidth="9" defaultRowHeight="13.5"/>
  <cols>
    <col min="1" max="1" width="23.875" customWidth="1"/>
    <col min="2" max="2" width="33.75" customWidth="1"/>
  </cols>
  <sheetData>
    <row r="1" spans="1:4" ht="30" customHeight="1">
      <c r="A1" s="252" t="s">
        <v>204</v>
      </c>
      <c r="B1" s="252"/>
    </row>
    <row r="2" spans="1:4" ht="30" customHeight="1">
      <c r="A2" s="246" t="s">
        <v>205</v>
      </c>
      <c r="B2" s="246"/>
    </row>
    <row r="3" spans="1:4" ht="24.95" customHeight="1">
      <c r="A3" s="281" t="s">
        <v>113</v>
      </c>
      <c r="B3" s="2" t="s">
        <v>161</v>
      </c>
    </row>
    <row r="4" spans="1:4" ht="24.95" customHeight="1">
      <c r="A4" s="262"/>
      <c r="B4" s="20" t="s">
        <v>162</v>
      </c>
    </row>
    <row r="5" spans="1:4" ht="31.9" customHeight="1">
      <c r="A5" s="1" t="s">
        <v>206</v>
      </c>
      <c r="B5" s="48">
        <v>13.6</v>
      </c>
    </row>
    <row r="6" spans="1:4" ht="31.9" customHeight="1">
      <c r="A6" s="1" t="s">
        <v>207</v>
      </c>
      <c r="B6" s="48">
        <v>51.6</v>
      </c>
    </row>
    <row r="7" spans="1:4" ht="31.9" customHeight="1">
      <c r="A7" s="1" t="s">
        <v>208</v>
      </c>
      <c r="B7" s="49">
        <v>0.42232428725288401</v>
      </c>
    </row>
    <row r="8" spans="1:4" ht="31.9" customHeight="1">
      <c r="A8" s="1" t="s">
        <v>209</v>
      </c>
      <c r="B8" s="48">
        <v>8</v>
      </c>
    </row>
    <row r="9" spans="1:4" ht="31.9" customHeight="1">
      <c r="A9" s="1" t="s">
        <v>207</v>
      </c>
      <c r="B9" s="50">
        <v>23.7</v>
      </c>
      <c r="D9" s="51"/>
    </row>
    <row r="10" spans="1:4" ht="31.9" customHeight="1">
      <c r="A10" s="1" t="s">
        <v>208</v>
      </c>
      <c r="B10" s="49">
        <v>4.4592949624747904</v>
      </c>
    </row>
    <row r="11" spans="1:4" ht="31.9" customHeight="1">
      <c r="A11" s="1" t="s">
        <v>210</v>
      </c>
      <c r="B11" s="48">
        <v>-24.5</v>
      </c>
    </row>
    <row r="12" spans="1:4" ht="31.9" customHeight="1">
      <c r="A12" s="1" t="s">
        <v>207</v>
      </c>
      <c r="B12" s="48">
        <v>-26.3</v>
      </c>
    </row>
    <row r="13" spans="1:4" ht="31.9" customHeight="1">
      <c r="A13" s="1" t="s">
        <v>208</v>
      </c>
      <c r="B13" s="49">
        <v>-20.965230928905001</v>
      </c>
    </row>
    <row r="14" spans="1:4" ht="31.9" customHeight="1">
      <c r="A14" s="1" t="s">
        <v>211</v>
      </c>
      <c r="B14" s="48">
        <v>-27.5</v>
      </c>
    </row>
    <row r="15" spans="1:4" ht="31.9" customHeight="1">
      <c r="A15" s="1" t="s">
        <v>207</v>
      </c>
      <c r="B15" s="50">
        <v>-18.399999999999999</v>
      </c>
    </row>
    <row r="16" spans="1:4" ht="31.9" customHeight="1">
      <c r="A16" s="8" t="s">
        <v>208</v>
      </c>
      <c r="B16" s="52">
        <v>-28.239280531947099</v>
      </c>
    </row>
  </sheetData>
  <mergeCells count="3">
    <mergeCell ref="A1:B1"/>
    <mergeCell ref="A2:B2"/>
    <mergeCell ref="A3:A4"/>
  </mergeCells>
  <phoneticPr fontId="81" type="noConversion"/>
  <pageMargins left="0.59027777777777801" right="0.47152777777777799" top="0.78680555555555598" bottom="0.59027777777777801" header="0.297916666666667" footer="0.297916666666667"/>
  <pageSetup paperSize="11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E1" sqref="E1:F1048576"/>
    </sheetView>
  </sheetViews>
  <sheetFormatPr defaultColWidth="9" defaultRowHeight="13.5"/>
  <cols>
    <col min="1" max="3" width="20.625" customWidth="1"/>
    <col min="5" max="5" width="12.625" hidden="1" customWidth="1"/>
    <col min="6" max="6" width="9" hidden="1" customWidth="1"/>
  </cols>
  <sheetData>
    <row r="1" spans="1:6" ht="30" customHeight="1">
      <c r="A1" s="252" t="s">
        <v>212</v>
      </c>
      <c r="B1" s="252"/>
      <c r="C1" s="252"/>
    </row>
    <row r="2" spans="1:6" ht="30" customHeight="1">
      <c r="A2" s="246" t="s">
        <v>213</v>
      </c>
      <c r="B2" s="246"/>
      <c r="C2" s="246"/>
    </row>
    <row r="3" spans="1:6" ht="24.95" customHeight="1">
      <c r="A3" s="281" t="s">
        <v>113</v>
      </c>
      <c r="B3" s="43" t="s">
        <v>214</v>
      </c>
      <c r="C3" s="2" t="s">
        <v>161</v>
      </c>
    </row>
    <row r="4" spans="1:6" ht="24.95" customHeight="1">
      <c r="A4" s="262"/>
      <c r="B4" s="19" t="s">
        <v>115</v>
      </c>
      <c r="C4" s="20" t="s">
        <v>162</v>
      </c>
    </row>
    <row r="5" spans="1:6" ht="38.1" customHeight="1">
      <c r="A5" s="1" t="s">
        <v>116</v>
      </c>
      <c r="B5" s="15">
        <v>5126702.4742114302</v>
      </c>
      <c r="C5" s="16">
        <v>-2.91888082798059</v>
      </c>
      <c r="E5" s="31">
        <v>512.67024742114302</v>
      </c>
      <c r="F5" s="32">
        <v>-2.91888082798059</v>
      </c>
    </row>
    <row r="6" spans="1:6" ht="38.1" customHeight="1">
      <c r="A6" s="1" t="s">
        <v>117</v>
      </c>
      <c r="B6" s="15">
        <v>1356088.0792808901</v>
      </c>
      <c r="C6" s="16">
        <v>-8.5249965850915608</v>
      </c>
      <c r="E6" s="31">
        <v>135.60880792808899</v>
      </c>
      <c r="F6" s="32">
        <v>-8.5249965850915608</v>
      </c>
    </row>
    <row r="7" spans="1:6" ht="38.1" customHeight="1">
      <c r="A7" s="1" t="s">
        <v>119</v>
      </c>
      <c r="B7" s="15">
        <v>794478.49837903795</v>
      </c>
      <c r="C7" s="16">
        <v>-13.545635095183099</v>
      </c>
      <c r="E7" s="31">
        <v>79.447849837903803</v>
      </c>
      <c r="F7" s="32">
        <v>-13.545635095183099</v>
      </c>
    </row>
    <row r="8" spans="1:6" ht="38.1" customHeight="1">
      <c r="A8" s="1" t="s">
        <v>120</v>
      </c>
      <c r="B8" s="15">
        <v>730221.53626429802</v>
      </c>
      <c r="C8" s="16">
        <v>1.62023929021664</v>
      </c>
      <c r="E8" s="31">
        <v>73.022153626429798</v>
      </c>
      <c r="F8" s="32">
        <v>1.62023929021664</v>
      </c>
    </row>
    <row r="9" spans="1:6" ht="38.1" customHeight="1">
      <c r="A9" s="1" t="s">
        <v>121</v>
      </c>
      <c r="B9" s="15">
        <v>451919.62408928899</v>
      </c>
      <c r="C9" s="16">
        <v>-2.1652946681760502E-2</v>
      </c>
      <c r="E9" s="31">
        <v>45.191962408928902</v>
      </c>
      <c r="F9" s="32">
        <v>-2.1652946681760502E-2</v>
      </c>
    </row>
    <row r="10" spans="1:6" ht="38.1" customHeight="1">
      <c r="A10" s="1" t="s">
        <v>122</v>
      </c>
      <c r="B10" s="15">
        <v>426062.94664263201</v>
      </c>
      <c r="C10" s="16">
        <v>9.8934290819673301</v>
      </c>
      <c r="E10" s="31">
        <v>42.606294664263203</v>
      </c>
      <c r="F10" s="32">
        <v>9.8934290819673301</v>
      </c>
    </row>
    <row r="11" spans="1:6" ht="38.1" customHeight="1">
      <c r="A11" s="1" t="s">
        <v>123</v>
      </c>
      <c r="B11" s="15">
        <v>285560.43982276903</v>
      </c>
      <c r="C11" s="16">
        <v>11.5005867023938</v>
      </c>
      <c r="E11" s="31">
        <v>28.556043982276901</v>
      </c>
      <c r="F11" s="32">
        <v>11.5005867023938</v>
      </c>
    </row>
    <row r="12" spans="1:6" ht="38.1" customHeight="1">
      <c r="A12" s="1" t="s">
        <v>124</v>
      </c>
      <c r="B12" s="15">
        <v>324686.102251278</v>
      </c>
      <c r="C12" s="16">
        <v>3.0181096590460501</v>
      </c>
      <c r="E12" s="31">
        <v>32.468610225127797</v>
      </c>
      <c r="F12" s="32">
        <v>3.0181096590460501</v>
      </c>
    </row>
    <row r="13" spans="1:6" ht="38.1" customHeight="1">
      <c r="A13" s="1" t="s">
        <v>125</v>
      </c>
      <c r="B13" s="15">
        <v>258922.8318091</v>
      </c>
      <c r="C13" s="16">
        <v>-2.4518611434256998</v>
      </c>
      <c r="E13" s="31">
        <v>25.892283180909999</v>
      </c>
      <c r="F13" s="32">
        <v>-2.4518611434256998</v>
      </c>
    </row>
    <row r="14" spans="1:6" ht="38.1" customHeight="1">
      <c r="A14" s="8" t="s">
        <v>126</v>
      </c>
      <c r="B14" s="17">
        <v>498762.41567214602</v>
      </c>
      <c r="C14" s="18">
        <v>2.9638717787576501</v>
      </c>
      <c r="E14" s="31">
        <v>49.876241567214599</v>
      </c>
      <c r="F14" s="32">
        <v>2.9638717787576501</v>
      </c>
    </row>
    <row r="16" spans="1:6">
      <c r="B16">
        <f>RANK(B8,B6:B14)</f>
        <v>3</v>
      </c>
      <c r="C16">
        <f>RANK(C8,C6:C14)</f>
        <v>5</v>
      </c>
    </row>
  </sheetData>
  <mergeCells count="3">
    <mergeCell ref="A1:C1"/>
    <mergeCell ref="A2:C2"/>
    <mergeCell ref="A3:A4"/>
  </mergeCells>
  <phoneticPr fontId="81" type="noConversion"/>
  <pageMargins left="0.59027777777777801" right="0.47152777777777799" top="0.78680555555555598" bottom="0.59027777777777801" header="0.297916666666667" footer="0.297916666666667"/>
  <pageSetup paperSize="11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E8" sqref="E8"/>
    </sheetView>
  </sheetViews>
  <sheetFormatPr defaultColWidth="9" defaultRowHeight="13.5"/>
  <cols>
    <col min="1" max="3" width="20.625" customWidth="1"/>
  </cols>
  <sheetData>
    <row r="1" spans="1:3" ht="30" customHeight="1">
      <c r="A1" s="252" t="s">
        <v>215</v>
      </c>
      <c r="B1" s="252"/>
      <c r="C1" s="252"/>
    </row>
    <row r="2" spans="1:3" ht="30" customHeight="1">
      <c r="A2" s="246" t="s">
        <v>216</v>
      </c>
      <c r="B2" s="246"/>
      <c r="C2" s="246"/>
    </row>
    <row r="3" spans="1:3" ht="24.95" customHeight="1">
      <c r="A3" s="283" t="s">
        <v>2</v>
      </c>
      <c r="B3" s="285" t="s">
        <v>57</v>
      </c>
      <c r="C3" s="11" t="s">
        <v>161</v>
      </c>
    </row>
    <row r="4" spans="1:3" ht="24.95" customHeight="1">
      <c r="A4" s="263"/>
      <c r="B4" s="286"/>
      <c r="C4" s="14" t="s">
        <v>162</v>
      </c>
    </row>
    <row r="5" spans="1:3" ht="38.25" customHeight="1">
      <c r="A5" s="1" t="s">
        <v>116</v>
      </c>
      <c r="B5" s="44">
        <v>979188.8</v>
      </c>
      <c r="C5" s="45">
        <v>-2.5</v>
      </c>
    </row>
    <row r="6" spans="1:3" ht="38.25" customHeight="1">
      <c r="A6" s="1" t="s">
        <v>117</v>
      </c>
      <c r="B6" s="44">
        <v>546569.19999999995</v>
      </c>
      <c r="C6" s="45">
        <v>-5.0999999999999996</v>
      </c>
    </row>
    <row r="7" spans="1:3" ht="38.25" customHeight="1">
      <c r="A7" s="1" t="s">
        <v>119</v>
      </c>
      <c r="B7" s="44">
        <v>98415</v>
      </c>
      <c r="C7" s="11">
        <v>-14.4</v>
      </c>
    </row>
    <row r="8" spans="1:3" ht="38.25" customHeight="1">
      <c r="A8" s="1" t="s">
        <v>120</v>
      </c>
      <c r="B8" s="44">
        <v>100355.4</v>
      </c>
      <c r="C8" s="11">
        <v>6.4</v>
      </c>
    </row>
    <row r="9" spans="1:3" ht="38.25" customHeight="1">
      <c r="A9" s="1" t="s">
        <v>121</v>
      </c>
      <c r="B9" s="44">
        <v>30226.400000000001</v>
      </c>
      <c r="C9" s="11">
        <v>9.1</v>
      </c>
    </row>
    <row r="10" spans="1:3" ht="38.25" customHeight="1">
      <c r="A10" s="1" t="s">
        <v>122</v>
      </c>
      <c r="B10" s="44">
        <v>60318</v>
      </c>
      <c r="C10" s="11">
        <v>10.4</v>
      </c>
    </row>
    <row r="11" spans="1:3" ht="38.25" customHeight="1">
      <c r="A11" s="1" t="s">
        <v>123</v>
      </c>
      <c r="B11" s="44">
        <v>40257.9</v>
      </c>
      <c r="C11" s="11">
        <v>22.8</v>
      </c>
    </row>
    <row r="12" spans="1:3" ht="38.25" customHeight="1">
      <c r="A12" s="1" t="s">
        <v>124</v>
      </c>
      <c r="B12" s="44">
        <v>22813.599999999999</v>
      </c>
      <c r="C12" s="11">
        <v>1.5</v>
      </c>
    </row>
    <row r="13" spans="1:3" ht="38.25" customHeight="1">
      <c r="A13" s="1" t="s">
        <v>125</v>
      </c>
      <c r="B13" s="44">
        <v>20187.5</v>
      </c>
      <c r="C13" s="45">
        <v>-10.6</v>
      </c>
    </row>
    <row r="14" spans="1:3" ht="38.25" customHeight="1">
      <c r="A14" s="8" t="s">
        <v>126</v>
      </c>
      <c r="B14" s="46">
        <v>60045.8</v>
      </c>
      <c r="C14" s="47">
        <v>2.1</v>
      </c>
    </row>
    <row r="16" spans="1:3">
      <c r="C16">
        <f>RANK(C8,C6:C14)</f>
        <v>4</v>
      </c>
    </row>
  </sheetData>
  <mergeCells count="4">
    <mergeCell ref="A1:C1"/>
    <mergeCell ref="A2:C2"/>
    <mergeCell ref="A3:A4"/>
    <mergeCell ref="B3:B4"/>
  </mergeCells>
  <phoneticPr fontId="81" type="noConversion"/>
  <pageMargins left="0.59027777777777801" right="0.47152777777777799" top="0.78680555555555598" bottom="0.59027777777777801" header="0.297916666666667" footer="0.297916666666667"/>
  <pageSetup paperSize="11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activeCell="B5" sqref="B5:C14"/>
    </sheetView>
  </sheetViews>
  <sheetFormatPr defaultColWidth="9" defaultRowHeight="13.5"/>
  <cols>
    <col min="1" max="3" width="20.625" style="42" customWidth="1"/>
  </cols>
  <sheetData>
    <row r="1" spans="1:3" ht="30" customHeight="1">
      <c r="A1" s="252" t="s">
        <v>217</v>
      </c>
      <c r="B1" s="252"/>
      <c r="C1" s="252"/>
    </row>
    <row r="2" spans="1:3" ht="30" customHeight="1">
      <c r="A2" s="287" t="s">
        <v>218</v>
      </c>
      <c r="B2" s="287"/>
      <c r="C2" s="287"/>
    </row>
    <row r="3" spans="1:3" ht="24.95" customHeight="1">
      <c r="A3" s="283" t="s">
        <v>157</v>
      </c>
      <c r="B3" s="285" t="s">
        <v>57</v>
      </c>
      <c r="C3" s="2" t="s">
        <v>219</v>
      </c>
    </row>
    <row r="4" spans="1:3" ht="24.95" customHeight="1">
      <c r="A4" s="263"/>
      <c r="B4" s="286"/>
      <c r="C4" s="20" t="s">
        <v>220</v>
      </c>
    </row>
    <row r="5" spans="1:3" ht="27.4" customHeight="1">
      <c r="A5" s="1" t="s">
        <v>116</v>
      </c>
      <c r="B5" s="21">
        <v>322.89999999999998</v>
      </c>
      <c r="C5" s="22">
        <v>16.100000000000001</v>
      </c>
    </row>
    <row r="6" spans="1:3" ht="27.4" customHeight="1">
      <c r="A6" s="1" t="s">
        <v>117</v>
      </c>
      <c r="B6" s="21">
        <v>80.496189999999999</v>
      </c>
      <c r="C6" s="22">
        <v>31</v>
      </c>
    </row>
    <row r="7" spans="1:3" ht="27.4" customHeight="1">
      <c r="A7" s="1" t="s">
        <v>119</v>
      </c>
      <c r="B7" s="21">
        <v>53.067689999999999</v>
      </c>
      <c r="C7" s="22">
        <v>12.8</v>
      </c>
    </row>
    <row r="8" spans="1:3" ht="27.4" customHeight="1">
      <c r="A8" s="1" t="s">
        <v>120</v>
      </c>
      <c r="B8" s="21">
        <v>65.50497</v>
      </c>
      <c r="C8" s="22">
        <v>11.5</v>
      </c>
    </row>
    <row r="9" spans="1:3" ht="27.4" customHeight="1">
      <c r="A9" s="1" t="s">
        <v>121</v>
      </c>
      <c r="B9" s="21">
        <v>16.224740000000001</v>
      </c>
      <c r="C9" s="22">
        <v>28</v>
      </c>
    </row>
    <row r="10" spans="1:3" ht="27.4" customHeight="1">
      <c r="A10" s="1" t="s">
        <v>122</v>
      </c>
      <c r="B10" s="21">
        <v>23.1035</v>
      </c>
      <c r="C10" s="22">
        <v>42.8</v>
      </c>
    </row>
    <row r="11" spans="1:3" ht="27.4" customHeight="1">
      <c r="A11" s="1" t="s">
        <v>123</v>
      </c>
      <c r="B11" s="21">
        <v>22.98272</v>
      </c>
      <c r="C11" s="22">
        <v>-7.6</v>
      </c>
    </row>
    <row r="12" spans="1:3" ht="27.4" customHeight="1">
      <c r="A12" s="1" t="s">
        <v>124</v>
      </c>
      <c r="B12" s="21">
        <v>27.530149999999999</v>
      </c>
      <c r="C12" s="22">
        <v>2.7</v>
      </c>
    </row>
    <row r="13" spans="1:3" ht="27.4" customHeight="1">
      <c r="A13" s="1" t="s">
        <v>125</v>
      </c>
      <c r="B13" s="21">
        <v>7.0470800000000002</v>
      </c>
      <c r="C13" s="22">
        <v>-2.4</v>
      </c>
    </row>
    <row r="14" spans="1:3" ht="27.4" customHeight="1">
      <c r="A14" s="8" t="s">
        <v>126</v>
      </c>
      <c r="B14" s="24">
        <v>26.914429999999999</v>
      </c>
      <c r="C14" s="25">
        <v>16.7</v>
      </c>
    </row>
    <row r="15" spans="1:3" ht="27.4" customHeight="1">
      <c r="A15" s="279" t="s">
        <v>221</v>
      </c>
      <c r="B15" s="279"/>
      <c r="C15" s="279"/>
    </row>
  </sheetData>
  <mergeCells count="5">
    <mergeCell ref="A1:C1"/>
    <mergeCell ref="A2:C2"/>
    <mergeCell ref="A15:C15"/>
    <mergeCell ref="A3:A4"/>
    <mergeCell ref="B3:B4"/>
  </mergeCells>
  <phoneticPr fontId="81" type="noConversion"/>
  <pageMargins left="0.59027777777777801" right="0.47152777777777799" top="0.78680555555555598" bottom="0.59027777777777801" header="0.297916666666667" footer="0.297916666666667"/>
  <pageSetup paperSize="11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opLeftCell="A3" workbookViewId="0">
      <selection activeCell="G9" sqref="G9:H16"/>
    </sheetView>
  </sheetViews>
  <sheetFormatPr defaultColWidth="9" defaultRowHeight="13.5"/>
  <cols>
    <col min="1" max="1" width="16" customWidth="1"/>
    <col min="2" max="5" width="11.375" customWidth="1"/>
    <col min="7" max="7" width="10.375"/>
    <col min="8" max="10" width="9" customWidth="1"/>
    <col min="11" max="11" width="10.375" customWidth="1"/>
    <col min="12" max="14" width="9" customWidth="1"/>
  </cols>
  <sheetData>
    <row r="1" spans="1:14" ht="30" customHeight="1">
      <c r="A1" s="252" t="s">
        <v>222</v>
      </c>
      <c r="B1" s="252"/>
      <c r="C1" s="252"/>
      <c r="D1" s="252"/>
      <c r="E1" s="252"/>
    </row>
    <row r="2" spans="1:14" ht="30" customHeight="1">
      <c r="A2" s="246" t="s">
        <v>223</v>
      </c>
      <c r="B2" s="246"/>
      <c r="C2" s="246"/>
      <c r="D2" s="246"/>
      <c r="E2" s="246"/>
    </row>
    <row r="3" spans="1:14" ht="30" customHeight="1">
      <c r="A3" s="281" t="s">
        <v>157</v>
      </c>
      <c r="B3" s="288" t="s">
        <v>26</v>
      </c>
      <c r="C3" s="283"/>
      <c r="D3" s="281" t="s">
        <v>224</v>
      </c>
      <c r="E3" s="281"/>
    </row>
    <row r="4" spans="1:14" ht="24.95" customHeight="1">
      <c r="A4" s="281"/>
      <c r="B4" s="26" t="s">
        <v>160</v>
      </c>
      <c r="C4" s="27" t="s">
        <v>161</v>
      </c>
      <c r="D4" s="3" t="s">
        <v>160</v>
      </c>
      <c r="E4" s="12" t="s">
        <v>161</v>
      </c>
    </row>
    <row r="5" spans="1:14" ht="24.95" customHeight="1">
      <c r="A5" s="262"/>
      <c r="B5" s="20" t="s">
        <v>115</v>
      </c>
      <c r="C5" s="19" t="s">
        <v>162</v>
      </c>
      <c r="D5" s="13" t="s">
        <v>115</v>
      </c>
      <c r="E5" s="11" t="s">
        <v>162</v>
      </c>
      <c r="J5" s="38" t="s">
        <v>225</v>
      </c>
      <c r="K5" s="38" t="s">
        <v>226</v>
      </c>
      <c r="L5" s="38" t="s">
        <v>227</v>
      </c>
      <c r="M5" s="38" t="s">
        <v>228</v>
      </c>
      <c r="N5" s="38" t="s">
        <v>229</v>
      </c>
    </row>
    <row r="6" spans="1:14" ht="29.85" customHeight="1">
      <c r="A6" s="28" t="s">
        <v>230</v>
      </c>
      <c r="B6" s="29">
        <f>VLOOKUP(A6,J$5:N$17,2,0)</f>
        <v>2876079.74</v>
      </c>
      <c r="C6" s="22">
        <f>VLOOKUP(B6,K$5:N$17,2,0)</f>
        <v>28.87</v>
      </c>
      <c r="D6" s="29">
        <f>VLOOKUP(C6,L$5:N$17,2,0)</f>
        <v>2512525.4</v>
      </c>
      <c r="E6" s="30">
        <f>VLOOKUP(D6,M$5:N$17,2,0)</f>
        <v>24.06</v>
      </c>
      <c r="G6" s="31">
        <f>D6/10000</f>
        <v>251.25254000000001</v>
      </c>
      <c r="H6" s="32">
        <v>24.06</v>
      </c>
      <c r="J6" s="38" t="s">
        <v>230</v>
      </c>
      <c r="K6" s="38">
        <v>2876079.74</v>
      </c>
      <c r="L6" s="38">
        <v>28.87</v>
      </c>
      <c r="M6" s="38">
        <v>2512525.4</v>
      </c>
      <c r="N6" s="38">
        <v>24.06</v>
      </c>
    </row>
    <row r="7" spans="1:14" ht="29.85" customHeight="1">
      <c r="A7" s="28" t="s">
        <v>117</v>
      </c>
      <c r="B7" s="29">
        <v>472445.92</v>
      </c>
      <c r="C7" s="22">
        <v>15.4419879269778</v>
      </c>
      <c r="D7" s="29">
        <v>417716.07</v>
      </c>
      <c r="E7" s="30">
        <v>8.9751786164123306</v>
      </c>
      <c r="G7" s="31">
        <f t="shared" ref="G7:G16" si="0">D7/10000</f>
        <v>41.771607000000003</v>
      </c>
      <c r="H7" s="32">
        <v>8.9751786164123306</v>
      </c>
      <c r="J7" s="39" t="s">
        <v>124</v>
      </c>
      <c r="K7" s="38">
        <v>209313.94</v>
      </c>
      <c r="L7" s="38">
        <v>81.69</v>
      </c>
      <c r="M7" s="38">
        <v>209147.93</v>
      </c>
      <c r="N7" s="38">
        <v>82.93</v>
      </c>
    </row>
    <row r="8" spans="1:14" ht="29.85" customHeight="1">
      <c r="A8" s="28" t="s">
        <v>118</v>
      </c>
      <c r="B8" s="29">
        <f t="shared" ref="B8:B16" si="1">VLOOKUP(A8,J$5:N$17,2,0)</f>
        <v>269656.67</v>
      </c>
      <c r="C8" s="22">
        <f t="shared" ref="C8:C16" si="2">VLOOKUP(B8,K$5:N$17,2,0)</f>
        <v>53.2</v>
      </c>
      <c r="D8" s="29">
        <f t="shared" ref="D8:D16" si="3">VLOOKUP(C8,L$5:N$17,2,0)</f>
        <v>268373.94</v>
      </c>
      <c r="E8" s="30">
        <f t="shared" ref="E8:E16" si="4">VLOOKUP(D8,M$5:N$17,2,0)</f>
        <v>57.2</v>
      </c>
      <c r="G8" s="31"/>
      <c r="H8" s="32"/>
      <c r="J8" s="39" t="s">
        <v>121</v>
      </c>
      <c r="K8" s="38">
        <v>146940.76999999999</v>
      </c>
      <c r="L8" s="38">
        <v>64.64</v>
      </c>
      <c r="M8" s="38">
        <v>136750.76999999999</v>
      </c>
      <c r="N8" s="38">
        <v>70.17</v>
      </c>
    </row>
    <row r="9" spans="1:14" ht="29.85" customHeight="1">
      <c r="A9" s="28" t="s">
        <v>119</v>
      </c>
      <c r="B9" s="29">
        <f t="shared" si="1"/>
        <v>654173.30000000005</v>
      </c>
      <c r="C9" s="22">
        <f t="shared" si="2"/>
        <v>53.36</v>
      </c>
      <c r="D9" s="29">
        <f t="shared" si="3"/>
        <v>610188.31999999995</v>
      </c>
      <c r="E9" s="30">
        <f t="shared" si="4"/>
        <v>58.63</v>
      </c>
      <c r="G9" s="31">
        <f t="shared" si="0"/>
        <v>61.018832000000003</v>
      </c>
      <c r="H9" s="32">
        <v>58.63</v>
      </c>
      <c r="J9" s="39" t="s">
        <v>119</v>
      </c>
      <c r="K9" s="38">
        <v>654173.30000000005</v>
      </c>
      <c r="L9" s="38">
        <v>53.36</v>
      </c>
      <c r="M9" s="38">
        <v>610188.31999999995</v>
      </c>
      <c r="N9" s="38">
        <v>58.63</v>
      </c>
    </row>
    <row r="10" spans="1:14" ht="29.85" customHeight="1">
      <c r="A10" s="28" t="s">
        <v>120</v>
      </c>
      <c r="B10" s="29">
        <f t="shared" si="1"/>
        <v>633776.88</v>
      </c>
      <c r="C10" s="22">
        <f t="shared" si="2"/>
        <v>25.43</v>
      </c>
      <c r="D10" s="29">
        <f t="shared" si="3"/>
        <v>594615.81999999995</v>
      </c>
      <c r="E10" s="30">
        <f t="shared" si="4"/>
        <v>19.940000000000001</v>
      </c>
      <c r="G10" s="31">
        <f t="shared" si="0"/>
        <v>59.461582</v>
      </c>
      <c r="H10" s="32">
        <v>19.940000000000001</v>
      </c>
      <c r="J10" s="39" t="s">
        <v>122</v>
      </c>
      <c r="K10" s="38">
        <v>109299.6</v>
      </c>
      <c r="L10" s="38">
        <v>46.23</v>
      </c>
      <c r="M10" s="38">
        <v>108102.9</v>
      </c>
      <c r="N10" s="38">
        <v>46.08</v>
      </c>
    </row>
    <row r="11" spans="1:14" ht="29.85" customHeight="1">
      <c r="A11" s="28" t="s">
        <v>121</v>
      </c>
      <c r="B11" s="29">
        <f t="shared" si="1"/>
        <v>146940.76999999999</v>
      </c>
      <c r="C11" s="22">
        <f t="shared" si="2"/>
        <v>64.64</v>
      </c>
      <c r="D11" s="29">
        <f t="shared" si="3"/>
        <v>136750.76999999999</v>
      </c>
      <c r="E11" s="30">
        <f t="shared" si="4"/>
        <v>70.17</v>
      </c>
      <c r="G11" s="31">
        <f t="shared" si="0"/>
        <v>13.675077</v>
      </c>
      <c r="H11" s="32">
        <v>70.17</v>
      </c>
      <c r="J11" s="40" t="s">
        <v>120</v>
      </c>
      <c r="K11" s="41">
        <v>633776.88</v>
      </c>
      <c r="L11" s="41">
        <v>25.43</v>
      </c>
      <c r="M11" s="41">
        <v>594615.81999999995</v>
      </c>
      <c r="N11" s="41">
        <v>19.940000000000001</v>
      </c>
    </row>
    <row r="12" spans="1:14" ht="29.85" customHeight="1">
      <c r="A12" s="28" t="s">
        <v>122</v>
      </c>
      <c r="B12" s="29">
        <f t="shared" si="1"/>
        <v>109299.6</v>
      </c>
      <c r="C12" s="22">
        <f t="shared" si="2"/>
        <v>46.23</v>
      </c>
      <c r="D12" s="29">
        <f t="shared" si="3"/>
        <v>108102.9</v>
      </c>
      <c r="E12" s="30">
        <f t="shared" si="4"/>
        <v>46.08</v>
      </c>
      <c r="G12" s="31">
        <f t="shared" si="0"/>
        <v>10.81029</v>
      </c>
      <c r="H12" s="32">
        <v>46.08</v>
      </c>
      <c r="J12" s="39" t="s">
        <v>125</v>
      </c>
      <c r="K12" s="38">
        <v>369613.49</v>
      </c>
      <c r="L12" s="38">
        <v>50.37</v>
      </c>
      <c r="M12" s="38">
        <v>158393.01999999999</v>
      </c>
      <c r="N12" s="38">
        <v>19.21</v>
      </c>
    </row>
    <row r="13" spans="1:14" ht="29.85" customHeight="1">
      <c r="A13" s="28" t="s">
        <v>123</v>
      </c>
      <c r="B13" s="29">
        <f t="shared" si="1"/>
        <v>121774.17</v>
      </c>
      <c r="C13" s="22">
        <f t="shared" si="2"/>
        <v>-21.37</v>
      </c>
      <c r="D13" s="29">
        <f t="shared" si="3"/>
        <v>118953.87</v>
      </c>
      <c r="E13" s="30">
        <f t="shared" si="4"/>
        <v>-20.399999999999999</v>
      </c>
      <c r="G13" s="31">
        <f t="shared" si="0"/>
        <v>11.895386999999999</v>
      </c>
      <c r="H13" s="32">
        <v>-20.399999999999999</v>
      </c>
      <c r="J13" s="39" t="s">
        <v>117</v>
      </c>
      <c r="K13" s="38">
        <v>135914.75</v>
      </c>
      <c r="L13" s="38">
        <v>44.93</v>
      </c>
      <c r="M13" s="38">
        <v>104606.32</v>
      </c>
      <c r="N13" s="38">
        <v>12.36</v>
      </c>
    </row>
    <row r="14" spans="1:14" ht="29.85" customHeight="1">
      <c r="A14" s="28" t="s">
        <v>124</v>
      </c>
      <c r="B14" s="29">
        <f t="shared" si="1"/>
        <v>209313.94</v>
      </c>
      <c r="C14" s="22">
        <f t="shared" si="2"/>
        <v>81.69</v>
      </c>
      <c r="D14" s="29">
        <f t="shared" si="3"/>
        <v>209147.93</v>
      </c>
      <c r="E14" s="30">
        <f t="shared" si="4"/>
        <v>82.93</v>
      </c>
      <c r="G14" s="31">
        <f t="shared" si="0"/>
        <v>20.914793</v>
      </c>
      <c r="H14" s="32">
        <v>82.93</v>
      </c>
      <c r="J14" s="39" t="s">
        <v>123</v>
      </c>
      <c r="K14" s="38">
        <v>121774.17</v>
      </c>
      <c r="L14" s="38">
        <v>-21.37</v>
      </c>
      <c r="M14" s="38">
        <v>118953.87</v>
      </c>
      <c r="N14" s="38">
        <v>-20.399999999999999</v>
      </c>
    </row>
    <row r="15" spans="1:14" ht="29.85" customHeight="1">
      <c r="A15" s="28" t="s">
        <v>125</v>
      </c>
      <c r="B15" s="29">
        <f t="shared" si="1"/>
        <v>369613.49</v>
      </c>
      <c r="C15" s="22">
        <f t="shared" si="2"/>
        <v>50.37</v>
      </c>
      <c r="D15" s="29">
        <f t="shared" si="3"/>
        <v>158393.01999999999</v>
      </c>
      <c r="E15" s="30">
        <f t="shared" si="4"/>
        <v>19.21</v>
      </c>
      <c r="G15" s="31">
        <f t="shared" si="0"/>
        <v>15.839302</v>
      </c>
      <c r="H15" s="32">
        <v>19.21</v>
      </c>
      <c r="J15" s="39" t="s">
        <v>126</v>
      </c>
      <c r="K15" s="38">
        <v>158741.68</v>
      </c>
      <c r="L15" s="38">
        <v>-24.68</v>
      </c>
      <c r="M15" s="38">
        <v>158656.69</v>
      </c>
      <c r="N15" s="38">
        <v>-24.63</v>
      </c>
    </row>
    <row r="16" spans="1:14" ht="29.85" customHeight="1">
      <c r="A16" s="33" t="s">
        <v>126</v>
      </c>
      <c r="B16" s="34">
        <f t="shared" si="1"/>
        <v>158741.68</v>
      </c>
      <c r="C16" s="35">
        <f t="shared" si="2"/>
        <v>-24.68</v>
      </c>
      <c r="D16" s="34">
        <f t="shared" si="3"/>
        <v>158656.69</v>
      </c>
      <c r="E16" s="36">
        <f t="shared" si="4"/>
        <v>-24.63</v>
      </c>
      <c r="G16" s="31">
        <f t="shared" si="0"/>
        <v>15.865669</v>
      </c>
      <c r="H16" s="32">
        <v>-24.63</v>
      </c>
      <c r="J16" s="39" t="s">
        <v>118</v>
      </c>
      <c r="K16" s="38">
        <v>269656.67</v>
      </c>
      <c r="L16" s="38">
        <v>53.2</v>
      </c>
      <c r="M16" s="38">
        <v>268373.94</v>
      </c>
      <c r="N16" s="38">
        <v>57.2</v>
      </c>
    </row>
    <row r="17" spans="1:14" ht="24" customHeight="1">
      <c r="A17" s="279" t="s">
        <v>221</v>
      </c>
      <c r="B17" s="279"/>
      <c r="C17" s="279"/>
      <c r="D17" s="279"/>
      <c r="E17" s="279"/>
      <c r="H17" s="37"/>
      <c r="I17" s="37"/>
      <c r="J17" s="39" t="s">
        <v>231</v>
      </c>
      <c r="K17" s="38">
        <v>66874.5</v>
      </c>
      <c r="L17" s="38">
        <v>-52.04</v>
      </c>
      <c r="M17" s="38">
        <v>44735.81</v>
      </c>
      <c r="N17" s="38">
        <v>-62.56</v>
      </c>
    </row>
    <row r="19" spans="1:14">
      <c r="C19">
        <f>RANK(C10,C7:C16)-1</f>
        <v>6</v>
      </c>
      <c r="E19">
        <f>RANK(E10,E7:E16)-1</f>
        <v>5</v>
      </c>
    </row>
    <row r="20" spans="1:14" ht="18" customHeight="1">
      <c r="J20" t="s">
        <v>232</v>
      </c>
      <c r="K20">
        <f>K13+K16+K17</f>
        <v>472445.92</v>
      </c>
      <c r="M20">
        <f>M13+M16+M17</f>
        <v>417716.07</v>
      </c>
    </row>
  </sheetData>
  <mergeCells count="6">
    <mergeCell ref="A1:E1"/>
    <mergeCell ref="A2:E2"/>
    <mergeCell ref="B3:C3"/>
    <mergeCell ref="D3:E3"/>
    <mergeCell ref="A17:E17"/>
    <mergeCell ref="A3:A5"/>
  </mergeCells>
  <phoneticPr fontId="81" type="noConversion"/>
  <pageMargins left="0.59027777777777801" right="0.47152777777777799" top="0.78680555555555598" bottom="0.59027777777777801" header="0.297916666666667" footer="0.297916666666667"/>
  <pageSetup paperSize="11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>
      <selection activeCell="E7" sqref="E7"/>
    </sheetView>
  </sheetViews>
  <sheetFormatPr defaultColWidth="9" defaultRowHeight="13.5"/>
  <cols>
    <col min="1" max="1" width="25.125" customWidth="1"/>
    <col min="2" max="2" width="12.625" customWidth="1"/>
    <col min="3" max="3" width="15.375" customWidth="1"/>
  </cols>
  <sheetData>
    <row r="1" spans="1:3" ht="28.5" customHeight="1">
      <c r="A1" s="252" t="s">
        <v>233</v>
      </c>
      <c r="B1" s="252"/>
      <c r="C1" s="252"/>
    </row>
    <row r="2" spans="1:3" ht="31.5" customHeight="1">
      <c r="A2" s="287" t="s">
        <v>234</v>
      </c>
      <c r="B2" s="287"/>
      <c r="C2" s="287"/>
    </row>
    <row r="3" spans="1:3" ht="19.5" customHeight="1">
      <c r="A3" s="290" t="s">
        <v>157</v>
      </c>
      <c r="B3" s="291" t="s">
        <v>57</v>
      </c>
      <c r="C3" s="292" t="s">
        <v>235</v>
      </c>
    </row>
    <row r="4" spans="1:3">
      <c r="A4" s="263"/>
      <c r="B4" s="286"/>
      <c r="C4" s="282"/>
    </row>
    <row r="5" spans="1:3" ht="35.25" customHeight="1">
      <c r="A5" s="1" t="s">
        <v>236</v>
      </c>
      <c r="B5" s="21">
        <v>49.531210999999999</v>
      </c>
      <c r="C5" s="22">
        <v>8.7604117213234307</v>
      </c>
    </row>
    <row r="6" spans="1:3" ht="27.75" customHeight="1">
      <c r="A6" s="23" t="s">
        <v>237</v>
      </c>
      <c r="B6" s="21">
        <v>16.114597</v>
      </c>
      <c r="C6" s="22">
        <v>5.76</v>
      </c>
    </row>
    <row r="7" spans="1:3" ht="27.75" customHeight="1">
      <c r="A7" s="23" t="s">
        <v>238</v>
      </c>
      <c r="B7" s="21">
        <v>33.416614000000003</v>
      </c>
      <c r="C7" s="22">
        <v>10.27</v>
      </c>
    </row>
    <row r="8" spans="1:3" ht="27" customHeight="1">
      <c r="A8" s="1" t="s">
        <v>239</v>
      </c>
      <c r="B8" s="21">
        <v>49.531210999999999</v>
      </c>
      <c r="C8" s="22">
        <v>8.7604117213234307</v>
      </c>
    </row>
    <row r="9" spans="1:3" ht="27" customHeight="1">
      <c r="A9" s="1" t="s">
        <v>117</v>
      </c>
      <c r="B9" s="21">
        <v>20.992816000000001</v>
      </c>
      <c r="C9" s="22">
        <v>17.260660169953201</v>
      </c>
    </row>
    <row r="10" spans="1:3" ht="27" customHeight="1">
      <c r="A10" s="1" t="s">
        <v>119</v>
      </c>
      <c r="B10" s="21">
        <v>6.4855210000000003</v>
      </c>
      <c r="C10" s="22">
        <v>10.131262182875901</v>
      </c>
    </row>
    <row r="11" spans="1:3" ht="27" customHeight="1">
      <c r="A11" s="1" t="s">
        <v>120</v>
      </c>
      <c r="B11" s="21">
        <v>7.133559</v>
      </c>
      <c r="C11" s="22">
        <v>0.13169240461037501</v>
      </c>
    </row>
    <row r="12" spans="1:3" ht="27" customHeight="1">
      <c r="A12" s="1" t="s">
        <v>121</v>
      </c>
      <c r="B12" s="21">
        <v>3.4594450000000001</v>
      </c>
      <c r="C12" s="22">
        <v>5.4473192423766097</v>
      </c>
    </row>
    <row r="13" spans="1:3" ht="27" customHeight="1">
      <c r="A13" s="1" t="s">
        <v>122</v>
      </c>
      <c r="B13" s="21">
        <v>2.9176000000000002</v>
      </c>
      <c r="C13" s="22">
        <v>-3.72844399480761</v>
      </c>
    </row>
    <row r="14" spans="1:3" ht="27" customHeight="1">
      <c r="A14" s="1" t="s">
        <v>123</v>
      </c>
      <c r="B14" s="21">
        <v>1.3966099999999999</v>
      </c>
      <c r="C14" s="22">
        <v>2.4111095386253401</v>
      </c>
    </row>
    <row r="15" spans="1:3" ht="27" customHeight="1">
      <c r="A15" s="1" t="s">
        <v>124</v>
      </c>
      <c r="B15" s="21">
        <v>1.686485</v>
      </c>
      <c r="C15" s="22">
        <v>5.5473396389015797</v>
      </c>
    </row>
    <row r="16" spans="1:3" ht="27" customHeight="1">
      <c r="A16" s="1" t="s">
        <v>125</v>
      </c>
      <c r="B16" s="21">
        <v>1.4488220000000001</v>
      </c>
      <c r="C16" s="22">
        <v>6.7566312928939496</v>
      </c>
    </row>
    <row r="17" spans="1:3" ht="27" customHeight="1">
      <c r="A17" s="8" t="s">
        <v>126</v>
      </c>
      <c r="B17" s="24">
        <v>4.0103530000000003</v>
      </c>
      <c r="C17" s="25">
        <v>0.36468465113578802</v>
      </c>
    </row>
    <row r="18" spans="1:3" ht="24.75" customHeight="1">
      <c r="A18" s="289" t="s">
        <v>240</v>
      </c>
      <c r="B18" s="289"/>
      <c r="C18" s="289"/>
    </row>
    <row r="19" spans="1:3">
      <c r="C19">
        <f>RANK(C11,C9:C17)</f>
        <v>8</v>
      </c>
    </row>
  </sheetData>
  <mergeCells count="6">
    <mergeCell ref="A1:C1"/>
    <mergeCell ref="A2:C2"/>
    <mergeCell ref="A18:C18"/>
    <mergeCell ref="A3:A4"/>
    <mergeCell ref="B3:B4"/>
    <mergeCell ref="C3:C4"/>
  </mergeCells>
  <phoneticPr fontId="81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>
      <selection activeCell="B6" sqref="B6:C15"/>
    </sheetView>
  </sheetViews>
  <sheetFormatPr defaultColWidth="9" defaultRowHeight="13.5"/>
  <cols>
    <col min="1" max="1" width="20.5" customWidth="1"/>
    <col min="2" max="3" width="20.625" customWidth="1"/>
  </cols>
  <sheetData>
    <row r="1" spans="1:3" ht="30" customHeight="1">
      <c r="A1" s="252" t="s">
        <v>241</v>
      </c>
      <c r="B1" s="252"/>
      <c r="C1" s="252"/>
    </row>
    <row r="2" spans="1:3" ht="30" customHeight="1">
      <c r="A2" s="246" t="s">
        <v>242</v>
      </c>
      <c r="B2" s="246"/>
      <c r="C2" s="246"/>
    </row>
    <row r="3" spans="1:3" ht="30" customHeight="1">
      <c r="A3" s="283" t="s">
        <v>157</v>
      </c>
      <c r="B3" s="281" t="s">
        <v>243</v>
      </c>
      <c r="C3" s="281"/>
    </row>
    <row r="4" spans="1:3" ht="24.95" customHeight="1">
      <c r="A4" s="283"/>
      <c r="B4" s="3" t="s">
        <v>214</v>
      </c>
      <c r="C4" s="12" t="s">
        <v>161</v>
      </c>
    </row>
    <row r="5" spans="1:3" ht="24.95" customHeight="1">
      <c r="A5" s="263"/>
      <c r="B5" s="13" t="s">
        <v>115</v>
      </c>
      <c r="C5" s="14" t="s">
        <v>162</v>
      </c>
    </row>
    <row r="6" spans="1:3" ht="32.1" customHeight="1">
      <c r="A6" s="1" t="s">
        <v>116</v>
      </c>
      <c r="B6" s="15">
        <v>28778.156555974099</v>
      </c>
      <c r="C6" s="16">
        <v>5.8879999991223997</v>
      </c>
    </row>
    <row r="7" spans="1:3" ht="32.1" customHeight="1">
      <c r="A7" s="1" t="s">
        <v>117</v>
      </c>
      <c r="B7" s="15">
        <v>33959.146588644202</v>
      </c>
      <c r="C7" s="16">
        <v>4</v>
      </c>
    </row>
    <row r="8" spans="1:3" ht="32.1" customHeight="1">
      <c r="A8" s="1" t="s">
        <v>119</v>
      </c>
      <c r="B8" s="15">
        <v>27318.7176604616</v>
      </c>
      <c r="C8" s="16">
        <v>3.9</v>
      </c>
    </row>
    <row r="9" spans="1:3" ht="32.1" customHeight="1">
      <c r="A9" s="1" t="s">
        <v>120</v>
      </c>
      <c r="B9" s="15">
        <v>26507.099431417799</v>
      </c>
      <c r="C9" s="16">
        <v>5.4</v>
      </c>
    </row>
    <row r="10" spans="1:3" ht="32.1" customHeight="1">
      <c r="A10" s="1" t="s">
        <v>121</v>
      </c>
      <c r="B10" s="15">
        <v>26464.972663234501</v>
      </c>
      <c r="C10" s="16">
        <v>5.4</v>
      </c>
    </row>
    <row r="11" spans="1:3" ht="32.1" customHeight="1">
      <c r="A11" s="1" t="s">
        <v>122</v>
      </c>
      <c r="B11" s="15">
        <v>23478.1166674958</v>
      </c>
      <c r="C11" s="16">
        <v>5.7</v>
      </c>
    </row>
    <row r="12" spans="1:3" ht="32.1" customHeight="1">
      <c r="A12" s="1" t="s">
        <v>123</v>
      </c>
      <c r="B12" s="15">
        <v>28694.2900556639</v>
      </c>
      <c r="C12" s="16">
        <v>5.6</v>
      </c>
    </row>
    <row r="13" spans="1:3" ht="32.1" customHeight="1">
      <c r="A13" s="1" t="s">
        <v>124</v>
      </c>
      <c r="B13" s="15">
        <v>23567.2073874794</v>
      </c>
      <c r="C13" s="16">
        <v>6.6</v>
      </c>
    </row>
    <row r="14" spans="1:3" ht="32.1" customHeight="1">
      <c r="A14" s="1" t="s">
        <v>125</v>
      </c>
      <c r="B14" s="15">
        <v>23124.685750987999</v>
      </c>
      <c r="C14" s="16">
        <v>4.7</v>
      </c>
    </row>
    <row r="15" spans="1:3" ht="32.1" customHeight="1">
      <c r="A15" s="8" t="s">
        <v>126</v>
      </c>
      <c r="B15" s="17">
        <v>29832.969919847899</v>
      </c>
      <c r="C15" s="18">
        <v>5.3</v>
      </c>
    </row>
    <row r="16" spans="1:3" ht="32.1" customHeight="1">
      <c r="A16" s="279" t="s">
        <v>244</v>
      </c>
      <c r="B16" s="279"/>
      <c r="C16" s="279"/>
    </row>
    <row r="18" spans="3:3">
      <c r="C18">
        <f>RANK(C9,C7:C15)</f>
        <v>4</v>
      </c>
    </row>
  </sheetData>
  <mergeCells count="5">
    <mergeCell ref="A1:C1"/>
    <mergeCell ref="A2:C2"/>
    <mergeCell ref="B3:C3"/>
    <mergeCell ref="A16:C16"/>
    <mergeCell ref="A3:A5"/>
  </mergeCells>
  <phoneticPr fontId="81" type="noConversion"/>
  <pageMargins left="0.59027777777777801" right="0.47152777777777799" top="0.78680555555555598" bottom="0.59027777777777801" header="0.297916666666667" footer="0.297916666666667"/>
  <pageSetup paperSize="11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E7" sqref="E7"/>
    </sheetView>
  </sheetViews>
  <sheetFormatPr defaultColWidth="9" defaultRowHeight="13.5"/>
  <cols>
    <col min="1" max="1" width="20.5" customWidth="1"/>
    <col min="2" max="3" width="20.625" customWidth="1"/>
  </cols>
  <sheetData>
    <row r="1" spans="1:3" ht="30" customHeight="1">
      <c r="A1" s="252" t="s">
        <v>245</v>
      </c>
      <c r="B1" s="252"/>
      <c r="C1" s="252"/>
    </row>
    <row r="2" spans="1:3" ht="30" customHeight="1">
      <c r="A2" s="246" t="s">
        <v>242</v>
      </c>
      <c r="B2" s="246"/>
      <c r="C2" s="246"/>
    </row>
    <row r="3" spans="1:3" ht="30" customHeight="1">
      <c r="A3" s="283" t="s">
        <v>157</v>
      </c>
      <c r="B3" s="281" t="s">
        <v>246</v>
      </c>
      <c r="C3" s="281"/>
    </row>
    <row r="4" spans="1:3" ht="24.95" customHeight="1">
      <c r="A4" s="283"/>
      <c r="B4" s="3" t="s">
        <v>214</v>
      </c>
      <c r="C4" s="12" t="s">
        <v>161</v>
      </c>
    </row>
    <row r="5" spans="1:3" ht="24.95" customHeight="1">
      <c r="A5" s="263"/>
      <c r="B5" s="13" t="s">
        <v>115</v>
      </c>
      <c r="C5" s="14" t="s">
        <v>162</v>
      </c>
    </row>
    <row r="6" spans="1:3" ht="32.1" customHeight="1">
      <c r="A6" s="1" t="s">
        <v>116</v>
      </c>
      <c r="B6" s="15">
        <v>37195.414924960998</v>
      </c>
      <c r="C6" s="16">
        <v>3.7288388738122502</v>
      </c>
    </row>
    <row r="7" spans="1:3" ht="32.1" customHeight="1">
      <c r="A7" s="1" t="s">
        <v>117</v>
      </c>
      <c r="B7" s="15">
        <v>39881.684170787303</v>
      </c>
      <c r="C7" s="16">
        <v>3</v>
      </c>
    </row>
    <row r="8" spans="1:3" ht="32.1" customHeight="1">
      <c r="A8" s="1" t="s">
        <v>119</v>
      </c>
      <c r="B8" s="15">
        <v>37571.035527969798</v>
      </c>
      <c r="C8" s="16">
        <v>3.1</v>
      </c>
    </row>
    <row r="9" spans="1:3" ht="32.1" customHeight="1">
      <c r="A9" s="1" t="s">
        <v>120</v>
      </c>
      <c r="B9" s="15">
        <v>36297.951707846703</v>
      </c>
      <c r="C9" s="16">
        <v>3.3</v>
      </c>
    </row>
    <row r="10" spans="1:3" ht="32.1" customHeight="1">
      <c r="A10" s="1" t="s">
        <v>121</v>
      </c>
      <c r="B10" s="15">
        <v>38284.352011878698</v>
      </c>
      <c r="C10" s="16">
        <v>4.2</v>
      </c>
    </row>
    <row r="11" spans="1:3" ht="32.1" customHeight="1">
      <c r="A11" s="1" t="s">
        <v>122</v>
      </c>
      <c r="B11" s="15">
        <v>34302.763453916101</v>
      </c>
      <c r="C11" s="16">
        <v>4.5</v>
      </c>
    </row>
    <row r="12" spans="1:3" ht="32.1" customHeight="1">
      <c r="A12" s="1" t="s">
        <v>123</v>
      </c>
      <c r="B12" s="15">
        <v>36330.586228080698</v>
      </c>
      <c r="C12" s="16">
        <v>5.3</v>
      </c>
    </row>
    <row r="13" spans="1:3" ht="32.1" customHeight="1">
      <c r="A13" s="1" t="s">
        <v>124</v>
      </c>
      <c r="B13" s="15">
        <v>32687.331847897101</v>
      </c>
      <c r="C13" s="16">
        <v>5.7</v>
      </c>
    </row>
    <row r="14" spans="1:3" ht="32.1" customHeight="1">
      <c r="A14" s="1" t="s">
        <v>125</v>
      </c>
      <c r="B14" s="15">
        <v>31733.128663946602</v>
      </c>
      <c r="C14" s="16">
        <v>3.5</v>
      </c>
    </row>
    <row r="15" spans="1:3" ht="32.1" customHeight="1">
      <c r="A15" s="8" t="s">
        <v>126</v>
      </c>
      <c r="B15" s="17">
        <v>39140.700567720502</v>
      </c>
      <c r="C15" s="18">
        <v>5</v>
      </c>
    </row>
    <row r="16" spans="1:3" ht="32.1" customHeight="1">
      <c r="A16" s="279" t="s">
        <v>247</v>
      </c>
      <c r="B16" s="279"/>
      <c r="C16" s="279"/>
    </row>
  </sheetData>
  <mergeCells count="5">
    <mergeCell ref="A1:C1"/>
    <mergeCell ref="A2:C2"/>
    <mergeCell ref="B3:C3"/>
    <mergeCell ref="A16:C16"/>
    <mergeCell ref="A3:A5"/>
  </mergeCells>
  <phoneticPr fontId="81" type="noConversion"/>
  <pageMargins left="0.59027777777777801" right="0.47152777777777799" top="0.78680555555555598" bottom="0.59027777777777801" header="0.297916666666667" footer="0.297916666666667"/>
  <pageSetup paperSize="11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opLeftCell="A14" workbookViewId="0">
      <selection activeCell="F2" sqref="F1:Q1048576"/>
    </sheetView>
  </sheetViews>
  <sheetFormatPr defaultColWidth="9" defaultRowHeight="13.5"/>
  <cols>
    <col min="1" max="1" width="29.375" customWidth="1"/>
    <col min="2" max="3" width="16.25" customWidth="1"/>
    <col min="6" max="6" width="12.75" hidden="1" customWidth="1"/>
    <col min="7" max="17" width="9" hidden="1" customWidth="1"/>
  </cols>
  <sheetData>
    <row r="1" spans="1:17" ht="27" customHeight="1">
      <c r="A1" s="252" t="s">
        <v>44</v>
      </c>
      <c r="B1" s="252"/>
      <c r="C1" s="252"/>
      <c r="F1" s="253" t="s">
        <v>45</v>
      </c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</row>
    <row r="2" spans="1:17" ht="9" customHeight="1">
      <c r="A2" s="150"/>
      <c r="B2" s="150"/>
      <c r="C2" s="150"/>
      <c r="F2" s="151"/>
      <c r="G2" s="152"/>
      <c r="H2" s="153"/>
      <c r="I2" s="153"/>
      <c r="J2" s="153"/>
      <c r="K2" s="153"/>
      <c r="L2" s="153"/>
      <c r="M2" s="153"/>
      <c r="N2" s="153"/>
      <c r="O2" s="153"/>
      <c r="P2" s="153"/>
      <c r="Q2" s="153"/>
    </row>
    <row r="3" spans="1:17" ht="26.25" customHeight="1">
      <c r="A3" s="246" t="s">
        <v>46</v>
      </c>
      <c r="B3" s="246"/>
      <c r="C3" s="246"/>
      <c r="F3" s="154"/>
      <c r="G3" s="155"/>
      <c r="H3" s="254" t="s">
        <v>47</v>
      </c>
      <c r="I3" s="254"/>
      <c r="J3" s="254"/>
      <c r="K3" s="254"/>
      <c r="L3" s="255" t="s">
        <v>48</v>
      </c>
      <c r="M3" s="255"/>
      <c r="N3" s="255"/>
      <c r="O3" s="255"/>
      <c r="P3" s="255"/>
      <c r="Q3" s="255"/>
    </row>
    <row r="4" spans="1:17" ht="22.7" customHeight="1">
      <c r="A4" s="156"/>
      <c r="B4" s="157" t="s">
        <v>49</v>
      </c>
      <c r="C4" s="158" t="s">
        <v>50</v>
      </c>
      <c r="F4" s="154"/>
      <c r="G4" s="155"/>
      <c r="H4" s="256" t="s">
        <v>51</v>
      </c>
      <c r="I4" s="256"/>
      <c r="J4" s="256" t="s">
        <v>52</v>
      </c>
      <c r="K4" s="256"/>
      <c r="L4" s="257" t="s">
        <v>53</v>
      </c>
      <c r="M4" s="257"/>
      <c r="N4" s="257" t="s">
        <v>54</v>
      </c>
      <c r="O4" s="257"/>
      <c r="P4" s="258" t="s">
        <v>55</v>
      </c>
      <c r="Q4" s="258"/>
    </row>
    <row r="5" spans="1:17" ht="21.95" customHeight="1">
      <c r="A5" s="159" t="s">
        <v>8</v>
      </c>
      <c r="B5" s="160">
        <f>I7/10000</f>
        <v>169.95</v>
      </c>
      <c r="C5" s="161">
        <f>Q7</f>
        <v>4.3</v>
      </c>
      <c r="F5" s="162"/>
      <c r="G5" s="162"/>
      <c r="H5" s="163" t="s">
        <v>56</v>
      </c>
      <c r="I5" s="163" t="s">
        <v>57</v>
      </c>
      <c r="J5" s="163" t="s">
        <v>56</v>
      </c>
      <c r="K5" s="163" t="s">
        <v>57</v>
      </c>
      <c r="L5" s="163" t="s">
        <v>56</v>
      </c>
      <c r="M5" s="163" t="s">
        <v>57</v>
      </c>
      <c r="N5" s="163" t="s">
        <v>56</v>
      </c>
      <c r="O5" s="163" t="s">
        <v>57</v>
      </c>
      <c r="P5" s="189" t="s">
        <v>56</v>
      </c>
      <c r="Q5" s="200" t="s">
        <v>57</v>
      </c>
    </row>
    <row r="6" spans="1:17" ht="21.95" customHeight="1">
      <c r="A6" s="159" t="s">
        <v>58</v>
      </c>
      <c r="B6" s="160">
        <f>I8/10000</f>
        <v>8.8019999999999996</v>
      </c>
      <c r="C6" s="161">
        <f>Q8</f>
        <v>2.6</v>
      </c>
      <c r="F6" s="163" t="s">
        <v>59</v>
      </c>
      <c r="G6" s="163" t="s">
        <v>60</v>
      </c>
      <c r="H6" s="163">
        <v>1</v>
      </c>
      <c r="I6" s="163">
        <v>2</v>
      </c>
      <c r="J6" s="163">
        <v>3</v>
      </c>
      <c r="K6" s="163">
        <v>4</v>
      </c>
      <c r="L6" s="163">
        <v>5</v>
      </c>
      <c r="M6" s="163">
        <v>6</v>
      </c>
      <c r="N6" s="163">
        <v>7</v>
      </c>
      <c r="O6" s="163">
        <v>8</v>
      </c>
      <c r="P6" s="189">
        <v>9</v>
      </c>
      <c r="Q6" s="200">
        <v>10</v>
      </c>
    </row>
    <row r="7" spans="1:17" ht="21.95" customHeight="1">
      <c r="A7" s="159" t="s">
        <v>61</v>
      </c>
      <c r="B7" s="160">
        <f>I10/10000</f>
        <v>60.8065</v>
      </c>
      <c r="C7" s="161">
        <f>Q10</f>
        <v>6.7</v>
      </c>
      <c r="F7" s="164" t="s">
        <v>8</v>
      </c>
      <c r="G7" s="165">
        <v>1</v>
      </c>
      <c r="H7" s="166"/>
      <c r="I7" s="190">
        <v>1699500</v>
      </c>
      <c r="J7" s="191"/>
      <c r="K7" s="191">
        <v>1636946</v>
      </c>
      <c r="L7" s="191"/>
      <c r="M7" s="191">
        <v>1622869</v>
      </c>
      <c r="N7" s="191"/>
      <c r="O7" s="191">
        <v>1556670</v>
      </c>
      <c r="P7" s="191"/>
      <c r="Q7" s="201">
        <v>4.3</v>
      </c>
    </row>
    <row r="8" spans="1:17" ht="21.95" customHeight="1">
      <c r="A8" s="159" t="s">
        <v>62</v>
      </c>
      <c r="B8" s="160">
        <f>I13/10000</f>
        <v>12.3629</v>
      </c>
      <c r="C8" s="161">
        <f>Q13</f>
        <v>-15.2</v>
      </c>
      <c r="F8" s="167" t="s">
        <v>63</v>
      </c>
      <c r="G8" s="165">
        <v>2</v>
      </c>
      <c r="H8" s="166"/>
      <c r="I8" s="190">
        <v>88020</v>
      </c>
      <c r="J8" s="191"/>
      <c r="K8" s="191">
        <v>80336</v>
      </c>
      <c r="L8" s="191"/>
      <c r="M8" s="191">
        <v>79170</v>
      </c>
      <c r="N8" s="191"/>
      <c r="O8" s="191">
        <v>77131</v>
      </c>
      <c r="P8" s="191"/>
      <c r="Q8" s="202">
        <v>2.6</v>
      </c>
    </row>
    <row r="9" spans="1:17" ht="21.95" customHeight="1">
      <c r="A9" s="159" t="s">
        <v>64</v>
      </c>
      <c r="B9" s="160">
        <f>I14/10000</f>
        <v>10.2424</v>
      </c>
      <c r="C9" s="161">
        <f>Q14</f>
        <v>7.4</v>
      </c>
      <c r="F9" s="167" t="s">
        <v>65</v>
      </c>
      <c r="G9" s="165">
        <v>3</v>
      </c>
      <c r="H9" s="166"/>
      <c r="I9" s="191">
        <v>724</v>
      </c>
      <c r="J9" s="191"/>
      <c r="K9" s="191">
        <v>705</v>
      </c>
      <c r="L9" s="191"/>
      <c r="M9" s="191">
        <v>649</v>
      </c>
      <c r="N9" s="191"/>
      <c r="O9" s="191">
        <v>648</v>
      </c>
      <c r="P9" s="191"/>
      <c r="Q9" s="202">
        <v>0.1</v>
      </c>
    </row>
    <row r="10" spans="1:17" ht="21.95" customHeight="1">
      <c r="A10" s="159" t="s">
        <v>66</v>
      </c>
      <c r="B10" s="160">
        <f>I17/10000</f>
        <v>4.8238000000000003</v>
      </c>
      <c r="C10" s="161">
        <f>Q17</f>
        <v>2</v>
      </c>
      <c r="F10" s="167" t="s">
        <v>67</v>
      </c>
      <c r="G10" s="165">
        <v>4</v>
      </c>
      <c r="H10" s="166"/>
      <c r="I10" s="190">
        <v>608065</v>
      </c>
      <c r="J10" s="191"/>
      <c r="K10" s="191">
        <v>594317</v>
      </c>
      <c r="L10" s="191"/>
      <c r="M10" s="191">
        <v>684413</v>
      </c>
      <c r="N10" s="191"/>
      <c r="O10" s="191">
        <v>641388</v>
      </c>
      <c r="P10" s="191"/>
      <c r="Q10" s="201">
        <v>6.7</v>
      </c>
    </row>
    <row r="11" spans="1:17" ht="21.95" customHeight="1">
      <c r="A11" s="159" t="s">
        <v>68</v>
      </c>
      <c r="B11" s="160">
        <f>I18/10000</f>
        <v>2.1419999999999999</v>
      </c>
      <c r="C11" s="161">
        <f>Q18</f>
        <v>-23.5</v>
      </c>
      <c r="F11" s="167" t="s">
        <v>69</v>
      </c>
      <c r="G11" s="165">
        <v>5</v>
      </c>
      <c r="H11" s="166"/>
      <c r="I11" s="192">
        <v>0</v>
      </c>
      <c r="J11" s="193"/>
      <c r="K11" s="192">
        <v>0</v>
      </c>
      <c r="L11" s="192"/>
      <c r="M11" s="192">
        <v>0</v>
      </c>
      <c r="N11" s="193"/>
      <c r="O11" s="192">
        <v>0</v>
      </c>
      <c r="P11" s="192"/>
      <c r="Q11" s="202">
        <v>0</v>
      </c>
    </row>
    <row r="12" spans="1:17" ht="21.95" customHeight="1">
      <c r="A12" s="168" t="s">
        <v>70</v>
      </c>
      <c r="B12" s="160">
        <f>I21/10000</f>
        <v>10.8056</v>
      </c>
      <c r="C12" s="161">
        <f>Q21</f>
        <v>9.6999999999999993</v>
      </c>
      <c r="F12" s="167" t="s">
        <v>71</v>
      </c>
      <c r="G12" s="165">
        <v>6</v>
      </c>
      <c r="H12" s="166"/>
      <c r="I12" s="194">
        <v>114.4</v>
      </c>
      <c r="J12" s="195"/>
      <c r="K12" s="194">
        <v>112.9</v>
      </c>
      <c r="L12" s="194"/>
      <c r="M12" s="194">
        <v>135.9</v>
      </c>
      <c r="N12" s="195"/>
      <c r="O12" s="194">
        <v>128.69999999999999</v>
      </c>
      <c r="P12" s="194"/>
      <c r="Q12" s="202">
        <v>5.6</v>
      </c>
    </row>
    <row r="13" spans="1:17" ht="21.95" customHeight="1">
      <c r="A13" s="159" t="s">
        <v>72</v>
      </c>
      <c r="B13" s="160">
        <f>I22/10000</f>
        <v>13.6844</v>
      </c>
      <c r="C13" s="161">
        <f>Q22</f>
        <v>3.1</v>
      </c>
      <c r="F13" s="167" t="s">
        <v>73</v>
      </c>
      <c r="G13" s="165">
        <v>7</v>
      </c>
      <c r="H13" s="166"/>
      <c r="I13" s="191">
        <v>123629</v>
      </c>
      <c r="J13" s="191"/>
      <c r="K13" s="191">
        <v>142164</v>
      </c>
      <c r="L13" s="191"/>
      <c r="M13" s="191">
        <v>95927</v>
      </c>
      <c r="N13" s="191"/>
      <c r="O13" s="191">
        <v>113066</v>
      </c>
      <c r="P13" s="191"/>
      <c r="Q13" s="202">
        <v>-15.2</v>
      </c>
    </row>
    <row r="14" spans="1:17" ht="21.95" customHeight="1">
      <c r="A14" s="159" t="s">
        <v>74</v>
      </c>
      <c r="B14" s="160">
        <f>I25/10000</f>
        <v>46.2804</v>
      </c>
      <c r="C14" s="161">
        <f>Q25</f>
        <v>6.5</v>
      </c>
      <c r="F14" s="167" t="s">
        <v>75</v>
      </c>
      <c r="G14" s="165">
        <v>8</v>
      </c>
      <c r="H14" s="166"/>
      <c r="I14" s="191">
        <v>102424</v>
      </c>
      <c r="J14" s="191"/>
      <c r="K14" s="191">
        <v>94692</v>
      </c>
      <c r="L14" s="191"/>
      <c r="M14" s="191">
        <v>89839</v>
      </c>
      <c r="N14" s="191"/>
      <c r="O14" s="191">
        <v>83614</v>
      </c>
      <c r="P14" s="191"/>
      <c r="Q14" s="202">
        <v>7.4</v>
      </c>
    </row>
    <row r="15" spans="1:17" ht="21.95" customHeight="1">
      <c r="A15" s="159" t="s">
        <v>76</v>
      </c>
      <c r="B15" s="160">
        <f>I28/10000</f>
        <v>8.7295999999999996</v>
      </c>
      <c r="C15" s="161">
        <f>Q28</f>
        <v>2.7</v>
      </c>
      <c r="F15" s="167" t="s">
        <v>77</v>
      </c>
      <c r="G15" s="165">
        <v>9</v>
      </c>
      <c r="H15" s="166"/>
      <c r="I15" s="191">
        <v>36971</v>
      </c>
      <c r="J15" s="191"/>
      <c r="K15" s="191">
        <v>33411</v>
      </c>
      <c r="L15" s="191"/>
      <c r="M15" s="191">
        <v>34984</v>
      </c>
      <c r="N15" s="191"/>
      <c r="O15" s="191">
        <v>31377</v>
      </c>
      <c r="P15" s="191"/>
      <c r="Q15" s="202">
        <v>11.5</v>
      </c>
    </row>
    <row r="16" spans="1:17" ht="21.95" customHeight="1">
      <c r="A16" s="159" t="s">
        <v>78</v>
      </c>
      <c r="B16" s="160">
        <f>I29/10000</f>
        <v>73.158000000000001</v>
      </c>
      <c r="C16" s="161">
        <f>Q29</f>
        <v>3.4</v>
      </c>
      <c r="F16" s="167" t="s">
        <v>79</v>
      </c>
      <c r="G16" s="165">
        <v>10</v>
      </c>
      <c r="H16" s="166"/>
      <c r="I16" s="191">
        <v>65452</v>
      </c>
      <c r="J16" s="191"/>
      <c r="K16" s="191">
        <v>61281</v>
      </c>
      <c r="L16" s="191"/>
      <c r="M16" s="191">
        <v>54855</v>
      </c>
      <c r="N16" s="191"/>
      <c r="O16" s="191">
        <v>52236</v>
      </c>
      <c r="P16" s="191"/>
      <c r="Q16" s="202">
        <v>5</v>
      </c>
    </row>
    <row r="17" spans="1:17" ht="21.95" customHeight="1">
      <c r="A17" s="159" t="s">
        <v>80</v>
      </c>
      <c r="B17" s="169">
        <f>I30/10000</f>
        <v>88.062399999999997</v>
      </c>
      <c r="C17" s="161">
        <f>Q30</f>
        <v>5.3</v>
      </c>
      <c r="E17" s="92"/>
      <c r="F17" s="167" t="s">
        <v>81</v>
      </c>
      <c r="G17" s="165">
        <v>11</v>
      </c>
      <c r="H17" s="166"/>
      <c r="I17" s="191">
        <v>48238</v>
      </c>
      <c r="J17" s="191"/>
      <c r="K17" s="191">
        <v>48828</v>
      </c>
      <c r="L17" s="191"/>
      <c r="M17" s="191">
        <v>46425</v>
      </c>
      <c r="N17" s="191"/>
      <c r="O17" s="191">
        <v>45515</v>
      </c>
      <c r="P17" s="191"/>
      <c r="Q17" s="202">
        <v>2</v>
      </c>
    </row>
    <row r="18" spans="1:17" ht="21.95" customHeight="1">
      <c r="A18" s="259" t="s">
        <v>82</v>
      </c>
      <c r="B18" s="259"/>
      <c r="C18" s="260"/>
      <c r="F18" s="167" t="s">
        <v>83</v>
      </c>
      <c r="G18" s="165">
        <v>12</v>
      </c>
      <c r="H18" s="166"/>
      <c r="I18" s="191">
        <v>21420</v>
      </c>
      <c r="J18" s="191"/>
      <c r="K18" s="191">
        <v>27149</v>
      </c>
      <c r="L18" s="191"/>
      <c r="M18" s="191">
        <v>18581</v>
      </c>
      <c r="N18" s="191"/>
      <c r="O18" s="191">
        <v>24274</v>
      </c>
      <c r="P18" s="191"/>
      <c r="Q18" s="202">
        <v>-23.5</v>
      </c>
    </row>
    <row r="19" spans="1:17" ht="21.95" customHeight="1">
      <c r="A19" s="159"/>
      <c r="B19" s="170" t="s">
        <v>84</v>
      </c>
      <c r="C19" s="171" t="s">
        <v>85</v>
      </c>
      <c r="F19" s="167" t="s">
        <v>86</v>
      </c>
      <c r="G19" s="165">
        <v>13</v>
      </c>
      <c r="H19" s="166"/>
      <c r="I19" s="191">
        <v>6602</v>
      </c>
      <c r="J19" s="191"/>
      <c r="K19" s="191">
        <v>8159</v>
      </c>
      <c r="L19" s="191"/>
      <c r="M19" s="191">
        <v>6412</v>
      </c>
      <c r="N19" s="191"/>
      <c r="O19" s="191">
        <v>7872</v>
      </c>
      <c r="P19" s="191"/>
      <c r="Q19" s="202">
        <v>-18.5</v>
      </c>
    </row>
    <row r="20" spans="1:17" ht="21.95" customHeight="1">
      <c r="A20" s="156" t="s">
        <v>76</v>
      </c>
      <c r="B20" s="139">
        <f>I34</f>
        <v>5.0999999999999996</v>
      </c>
      <c r="C20" s="172">
        <f>K34</f>
        <v>4.9000000000000004</v>
      </c>
      <c r="F20" s="167" t="s">
        <v>87</v>
      </c>
      <c r="G20" s="165">
        <v>14</v>
      </c>
      <c r="H20" s="166"/>
      <c r="I20" s="191">
        <v>14818</v>
      </c>
      <c r="J20" s="191"/>
      <c r="K20" s="191">
        <v>18990</v>
      </c>
      <c r="L20" s="191"/>
      <c r="M20" s="191">
        <v>12169</v>
      </c>
      <c r="N20" s="191"/>
      <c r="O20" s="191">
        <v>16402</v>
      </c>
      <c r="P20" s="191"/>
      <c r="Q20" s="202">
        <v>-25.8</v>
      </c>
    </row>
    <row r="21" spans="1:17" ht="21.95" customHeight="1">
      <c r="A21" s="159" t="s">
        <v>78</v>
      </c>
      <c r="B21" s="139">
        <v>43.1</v>
      </c>
      <c r="C21" s="172">
        <f>K35</f>
        <v>45</v>
      </c>
      <c r="F21" s="167" t="s">
        <v>88</v>
      </c>
      <c r="G21" s="165">
        <v>15</v>
      </c>
      <c r="H21" s="166"/>
      <c r="I21" s="191">
        <v>108056</v>
      </c>
      <c r="J21" s="191"/>
      <c r="K21" s="191">
        <v>95147</v>
      </c>
      <c r="L21" s="191"/>
      <c r="M21" s="191">
        <v>97323</v>
      </c>
      <c r="N21" s="191"/>
      <c r="O21" s="191">
        <v>88693</v>
      </c>
      <c r="P21" s="191"/>
      <c r="Q21" s="202">
        <v>9.6999999999999993</v>
      </c>
    </row>
    <row r="22" spans="1:17" ht="21.95" customHeight="1">
      <c r="A22" s="159" t="s">
        <v>89</v>
      </c>
      <c r="B22" s="139">
        <f>I36</f>
        <v>35.799999999999997</v>
      </c>
      <c r="C22" s="172">
        <f>K36</f>
        <v>36.299999999999997</v>
      </c>
      <c r="F22" s="167" t="s">
        <v>90</v>
      </c>
      <c r="G22" s="165">
        <v>16</v>
      </c>
      <c r="H22" s="166"/>
      <c r="I22" s="191">
        <v>136844</v>
      </c>
      <c r="J22" s="191"/>
      <c r="K22" s="191">
        <v>124129</v>
      </c>
      <c r="L22" s="191"/>
      <c r="M22" s="191">
        <v>100932</v>
      </c>
      <c r="N22" s="191"/>
      <c r="O22" s="191">
        <v>97878</v>
      </c>
      <c r="P22" s="191"/>
      <c r="Q22" s="202">
        <v>3.1</v>
      </c>
    </row>
    <row r="23" spans="1:17" ht="21.95" customHeight="1">
      <c r="A23" s="173" t="s">
        <v>80</v>
      </c>
      <c r="B23" s="174">
        <f>I37</f>
        <v>51.8</v>
      </c>
      <c r="C23" s="175">
        <f>K37</f>
        <v>50.2</v>
      </c>
      <c r="F23" s="167" t="s">
        <v>91</v>
      </c>
      <c r="G23" s="165">
        <v>17</v>
      </c>
      <c r="H23" s="166"/>
      <c r="I23" s="191">
        <v>49549</v>
      </c>
      <c r="J23" s="191"/>
      <c r="K23" s="191">
        <v>46430</v>
      </c>
      <c r="L23" s="191"/>
      <c r="M23" s="191">
        <v>34872</v>
      </c>
      <c r="N23" s="191"/>
      <c r="O23" s="191">
        <v>34964</v>
      </c>
      <c r="P23" s="191"/>
      <c r="Q23" s="202">
        <v>-0.3</v>
      </c>
    </row>
    <row r="24" spans="1:17" ht="20.100000000000001" customHeight="1">
      <c r="F24" s="167" t="s">
        <v>92</v>
      </c>
      <c r="G24" s="165">
        <v>18</v>
      </c>
      <c r="H24" s="166"/>
      <c r="I24" s="191">
        <v>87295</v>
      </c>
      <c r="J24" s="191"/>
      <c r="K24" s="191">
        <v>77699</v>
      </c>
      <c r="L24" s="191"/>
      <c r="M24" s="191">
        <v>66059</v>
      </c>
      <c r="N24" s="191"/>
      <c r="O24" s="191">
        <v>62914</v>
      </c>
      <c r="P24" s="191"/>
      <c r="Q24" s="202">
        <v>5</v>
      </c>
    </row>
    <row r="25" spans="1:17" ht="14.25">
      <c r="C25" s="161"/>
      <c r="F25" s="176" t="s">
        <v>93</v>
      </c>
      <c r="G25" s="165">
        <v>19</v>
      </c>
      <c r="H25" s="166"/>
      <c r="I25" s="191">
        <v>462804</v>
      </c>
      <c r="J25" s="191"/>
      <c r="K25" s="191">
        <v>430184</v>
      </c>
      <c r="L25" s="191"/>
      <c r="M25" s="191">
        <v>410260</v>
      </c>
      <c r="N25" s="191"/>
      <c r="O25" s="191">
        <v>385112</v>
      </c>
      <c r="P25" s="191"/>
      <c r="Q25" s="202">
        <v>6.5</v>
      </c>
    </row>
    <row r="26" spans="1:17" ht="14.25">
      <c r="F26" s="167" t="s">
        <v>94</v>
      </c>
      <c r="G26" s="165">
        <v>20</v>
      </c>
      <c r="H26" s="166"/>
      <c r="I26" s="191">
        <v>126475</v>
      </c>
      <c r="J26" s="191"/>
      <c r="K26" s="191">
        <v>106546</v>
      </c>
      <c r="L26" s="191"/>
      <c r="M26" s="191">
        <v>112392</v>
      </c>
      <c r="N26" s="191"/>
      <c r="O26" s="191">
        <v>95520</v>
      </c>
      <c r="P26" s="191"/>
      <c r="Q26" s="202">
        <v>17.7</v>
      </c>
    </row>
    <row r="27" spans="1:17" ht="14.25">
      <c r="F27" s="177" t="s">
        <v>95</v>
      </c>
      <c r="G27" s="165">
        <v>22</v>
      </c>
      <c r="H27" s="166"/>
      <c r="I27" s="191">
        <v>336329</v>
      </c>
      <c r="J27" s="191"/>
      <c r="K27" s="191">
        <v>323638</v>
      </c>
      <c r="L27" s="191"/>
      <c r="M27" s="191">
        <v>297868</v>
      </c>
      <c r="N27" s="191"/>
      <c r="O27" s="191">
        <v>289592</v>
      </c>
      <c r="P27" s="191"/>
      <c r="Q27" s="202">
        <v>2.9</v>
      </c>
    </row>
    <row r="28" spans="1:17" ht="14.25">
      <c r="F28" s="178" t="s">
        <v>76</v>
      </c>
      <c r="G28" s="165">
        <v>23</v>
      </c>
      <c r="H28" s="166"/>
      <c r="I28" s="191">
        <v>87296</v>
      </c>
      <c r="J28" s="191"/>
      <c r="K28" s="191">
        <v>79631</v>
      </c>
      <c r="L28" s="191"/>
      <c r="M28" s="191">
        <v>78521</v>
      </c>
      <c r="N28" s="191"/>
      <c r="O28" s="191">
        <v>76482</v>
      </c>
      <c r="P28" s="191"/>
      <c r="Q28" s="202">
        <v>2.7</v>
      </c>
    </row>
    <row r="29" spans="1:17" ht="14.25">
      <c r="F29" s="178" t="s">
        <v>78</v>
      </c>
      <c r="G29" s="165">
        <v>24</v>
      </c>
      <c r="H29" s="166"/>
      <c r="I29" s="191">
        <v>731580</v>
      </c>
      <c r="J29" s="191"/>
      <c r="K29" s="191">
        <v>736368</v>
      </c>
      <c r="L29" s="191"/>
      <c r="M29" s="191">
        <v>780204</v>
      </c>
      <c r="N29" s="191"/>
      <c r="O29" s="191">
        <v>754325</v>
      </c>
      <c r="P29" s="191"/>
      <c r="Q29" s="202">
        <v>3.4</v>
      </c>
    </row>
    <row r="30" spans="1:17" ht="14.25">
      <c r="F30" s="179" t="s">
        <v>80</v>
      </c>
      <c r="G30" s="180">
        <v>25</v>
      </c>
      <c r="H30" s="181"/>
      <c r="I30" s="196">
        <v>880624</v>
      </c>
      <c r="J30" s="196"/>
      <c r="K30" s="196">
        <v>820948</v>
      </c>
      <c r="L30" s="196"/>
      <c r="M30" s="196">
        <v>764144</v>
      </c>
      <c r="N30" s="196"/>
      <c r="O30" s="196">
        <v>725863</v>
      </c>
      <c r="P30" s="196"/>
      <c r="Q30" s="202">
        <v>5.3</v>
      </c>
    </row>
    <row r="31" spans="1:17" ht="14.25">
      <c r="F31" s="182"/>
      <c r="G31" s="183"/>
      <c r="H31" s="166"/>
      <c r="I31" s="166"/>
      <c r="J31" s="166"/>
      <c r="K31" s="166"/>
      <c r="L31" s="166"/>
      <c r="M31" s="166"/>
      <c r="N31" s="166"/>
      <c r="O31" s="166"/>
      <c r="P31" s="166"/>
      <c r="Q31" s="202"/>
    </row>
    <row r="32" spans="1:17" ht="14.25">
      <c r="F32" s="184" t="s">
        <v>96</v>
      </c>
      <c r="G32" s="185"/>
      <c r="H32" s="185"/>
      <c r="I32" s="185"/>
      <c r="J32" s="185"/>
      <c r="K32" s="185"/>
      <c r="L32" s="185"/>
      <c r="M32" s="185"/>
      <c r="N32" s="185"/>
      <c r="O32" s="185"/>
      <c r="P32" s="185"/>
      <c r="Q32" s="185"/>
    </row>
    <row r="33" spans="6:17" ht="14.25">
      <c r="F33" s="186" t="s">
        <v>8</v>
      </c>
      <c r="G33" s="187"/>
      <c r="H33" s="187"/>
      <c r="I33" s="197">
        <v>100</v>
      </c>
      <c r="J33" s="197"/>
      <c r="K33" s="197">
        <v>100</v>
      </c>
      <c r="L33" s="185"/>
      <c r="M33" s="185"/>
      <c r="N33" s="185"/>
      <c r="O33" s="185"/>
      <c r="P33" s="185"/>
      <c r="Q33" s="185"/>
    </row>
    <row r="34" spans="6:17" ht="14.25">
      <c r="F34" s="178" t="s">
        <v>76</v>
      </c>
      <c r="G34" s="185"/>
      <c r="H34" s="185"/>
      <c r="I34" s="198">
        <v>5.0999999999999996</v>
      </c>
      <c r="J34" s="198"/>
      <c r="K34" s="198">
        <v>4.9000000000000004</v>
      </c>
      <c r="L34" s="185"/>
      <c r="M34" s="185"/>
      <c r="N34" s="185"/>
      <c r="O34" s="185"/>
      <c r="P34" s="185"/>
      <c r="Q34" s="185"/>
    </row>
    <row r="35" spans="6:17" ht="14.25">
      <c r="F35" s="178" t="s">
        <v>78</v>
      </c>
      <c r="G35" s="185"/>
      <c r="H35" s="185"/>
      <c r="I35" s="198">
        <v>43</v>
      </c>
      <c r="J35" s="198"/>
      <c r="K35" s="198">
        <v>45</v>
      </c>
      <c r="L35" s="185"/>
      <c r="M35" s="185"/>
      <c r="N35" s="185"/>
      <c r="O35" s="185"/>
      <c r="P35" s="185"/>
      <c r="Q35" s="185"/>
    </row>
    <row r="36" spans="6:17" ht="15">
      <c r="F36" s="167" t="s">
        <v>97</v>
      </c>
      <c r="G36" s="185"/>
      <c r="H36" s="185"/>
      <c r="I36" s="198">
        <v>35.799999999999997</v>
      </c>
      <c r="J36" s="198"/>
      <c r="K36" s="198">
        <v>36.299999999999997</v>
      </c>
      <c r="L36" s="185"/>
      <c r="M36" s="185"/>
      <c r="N36" s="185"/>
      <c r="O36" s="185"/>
      <c r="P36" s="185"/>
      <c r="Q36" s="185"/>
    </row>
    <row r="37" spans="6:17" ht="14.25">
      <c r="F37" s="179" t="s">
        <v>80</v>
      </c>
      <c r="G37" s="188"/>
      <c r="H37" s="188"/>
      <c r="I37" s="199">
        <v>51.8</v>
      </c>
      <c r="J37" s="199"/>
      <c r="K37" s="199">
        <v>50.2</v>
      </c>
      <c r="L37" s="185"/>
      <c r="M37" s="185"/>
      <c r="N37" s="185"/>
      <c r="O37" s="185"/>
      <c r="P37" s="185"/>
      <c r="Q37" s="185"/>
    </row>
  </sheetData>
  <mergeCells count="11">
    <mergeCell ref="A18:C18"/>
    <mergeCell ref="H4:I4"/>
    <mergeCell ref="J4:K4"/>
    <mergeCell ref="L4:M4"/>
    <mergeCell ref="N4:O4"/>
    <mergeCell ref="P4:Q4"/>
    <mergeCell ref="A1:C1"/>
    <mergeCell ref="F1:Q1"/>
    <mergeCell ref="A3:C3"/>
    <mergeCell ref="H3:K3"/>
    <mergeCell ref="L3:Q3"/>
  </mergeCells>
  <phoneticPr fontId="81" type="noConversion"/>
  <pageMargins left="0.59027777777777801" right="0.47152777777777799" top="0.55069444444444404" bottom="0.39305555555555599" header="0.66874999999999996" footer="0.297916666666667"/>
  <pageSetup paperSize="11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B6" sqref="B6:C15"/>
    </sheetView>
  </sheetViews>
  <sheetFormatPr defaultColWidth="9" defaultRowHeight="13.5"/>
  <cols>
    <col min="1" max="1" width="19.375" customWidth="1"/>
    <col min="2" max="2" width="21.375" customWidth="1"/>
    <col min="3" max="3" width="21" customWidth="1"/>
  </cols>
  <sheetData>
    <row r="1" spans="1:3" ht="30" customHeight="1">
      <c r="A1" s="252" t="s">
        <v>248</v>
      </c>
      <c r="B1" s="252"/>
      <c r="C1" s="252"/>
    </row>
    <row r="2" spans="1:3" ht="30" customHeight="1">
      <c r="A2" s="246" t="s">
        <v>242</v>
      </c>
      <c r="B2" s="246"/>
      <c r="C2" s="246"/>
    </row>
    <row r="3" spans="1:3" ht="30" customHeight="1">
      <c r="A3" s="283" t="s">
        <v>157</v>
      </c>
      <c r="B3" s="281" t="s">
        <v>249</v>
      </c>
      <c r="C3" s="281"/>
    </row>
    <row r="4" spans="1:3" ht="24.95" customHeight="1">
      <c r="A4" s="283"/>
      <c r="B4" s="3" t="s">
        <v>214</v>
      </c>
      <c r="C4" s="12" t="s">
        <v>161</v>
      </c>
    </row>
    <row r="5" spans="1:3" ht="24.95" customHeight="1">
      <c r="A5" s="263"/>
      <c r="B5" s="13" t="s">
        <v>115</v>
      </c>
      <c r="C5" s="14" t="s">
        <v>162</v>
      </c>
    </row>
    <row r="6" spans="1:3" ht="32.1" customHeight="1">
      <c r="A6" s="1" t="s">
        <v>116</v>
      </c>
      <c r="B6" s="15">
        <v>17859.698863196001</v>
      </c>
      <c r="C6" s="16">
        <v>7.0673795590152402</v>
      </c>
    </row>
    <row r="7" spans="1:3" ht="32.1" customHeight="1">
      <c r="A7" s="1" t="s">
        <v>117</v>
      </c>
      <c r="B7" s="15">
        <v>20161.044716921399</v>
      </c>
      <c r="C7" s="16">
        <v>6</v>
      </c>
    </row>
    <row r="8" spans="1:3" ht="32.1" customHeight="1">
      <c r="A8" s="1" t="s">
        <v>119</v>
      </c>
      <c r="B8" s="15">
        <v>17559.554010554399</v>
      </c>
      <c r="C8" s="16">
        <v>5</v>
      </c>
    </row>
    <row r="9" spans="1:3" ht="32.1" customHeight="1">
      <c r="A9" s="1" t="s">
        <v>120</v>
      </c>
      <c r="B9" s="15">
        <v>16960.738443097602</v>
      </c>
      <c r="C9" s="16">
        <v>8.5</v>
      </c>
    </row>
    <row r="10" spans="1:3" ht="32.1" customHeight="1">
      <c r="A10" s="1" t="s">
        <v>121</v>
      </c>
      <c r="B10" s="15">
        <v>16846.092660347898</v>
      </c>
      <c r="C10" s="16">
        <v>7.2</v>
      </c>
    </row>
    <row r="11" spans="1:3" ht="32.1" customHeight="1">
      <c r="A11" s="1" t="s">
        <v>122</v>
      </c>
      <c r="B11" s="15">
        <v>15289.5320455153</v>
      </c>
      <c r="C11" s="16">
        <v>7.4</v>
      </c>
    </row>
    <row r="12" spans="1:3" ht="32.1" customHeight="1">
      <c r="A12" s="1" t="s">
        <v>123</v>
      </c>
      <c r="B12" s="15">
        <v>15930.234067445101</v>
      </c>
      <c r="C12" s="16">
        <v>6.1</v>
      </c>
    </row>
    <row r="13" spans="1:3" ht="32.1" customHeight="1">
      <c r="A13" s="1" t="s">
        <v>124</v>
      </c>
      <c r="B13" s="15">
        <v>15326.307092478</v>
      </c>
      <c r="C13" s="16">
        <v>8.1</v>
      </c>
    </row>
    <row r="14" spans="1:3" ht="32.1" customHeight="1">
      <c r="A14" s="1" t="s">
        <v>125</v>
      </c>
      <c r="B14" s="15">
        <v>15712.108842795</v>
      </c>
      <c r="C14" s="16">
        <v>6.6</v>
      </c>
    </row>
    <row r="15" spans="1:3" ht="32.1" customHeight="1">
      <c r="A15" s="8" t="s">
        <v>126</v>
      </c>
      <c r="B15" s="17">
        <v>17808.438389576299</v>
      </c>
      <c r="C15" s="18">
        <v>6</v>
      </c>
    </row>
    <row r="16" spans="1:3" ht="32.1" customHeight="1">
      <c r="A16" s="266" t="s">
        <v>250</v>
      </c>
      <c r="B16" s="266"/>
      <c r="C16" s="266"/>
    </row>
  </sheetData>
  <mergeCells count="5">
    <mergeCell ref="A1:C1"/>
    <mergeCell ref="A2:C2"/>
    <mergeCell ref="B3:C3"/>
    <mergeCell ref="A16:C16"/>
    <mergeCell ref="A3:A5"/>
  </mergeCells>
  <phoneticPr fontId="81" type="noConversion"/>
  <pageMargins left="0.59027777777777801" right="0.47152777777777799" top="0.78680555555555598" bottom="0.59027777777777801" header="0.297916666666667" footer="0.297916666666667"/>
  <pageSetup paperSize="11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activeCell="A8" sqref="A8:XFD8"/>
    </sheetView>
  </sheetViews>
  <sheetFormatPr defaultColWidth="9" defaultRowHeight="13.5"/>
  <cols>
    <col min="1" max="3" width="20.625" customWidth="1"/>
  </cols>
  <sheetData>
    <row r="1" spans="1:3" ht="30" customHeight="1">
      <c r="A1" s="252" t="s">
        <v>251</v>
      </c>
      <c r="B1" s="252"/>
      <c r="C1" s="252"/>
    </row>
    <row r="2" spans="1:3" ht="30" customHeight="1">
      <c r="A2" s="246" t="s">
        <v>252</v>
      </c>
      <c r="B2" s="246"/>
      <c r="C2" s="246"/>
    </row>
    <row r="3" spans="1:3" ht="24.95" customHeight="1">
      <c r="A3" s="283" t="s">
        <v>157</v>
      </c>
      <c r="B3" s="1" t="s">
        <v>160</v>
      </c>
      <c r="C3" s="2" t="s">
        <v>161</v>
      </c>
    </row>
    <row r="4" spans="1:3" ht="24.95" customHeight="1">
      <c r="A4" s="283"/>
      <c r="B4" s="1" t="s">
        <v>115</v>
      </c>
      <c r="C4" s="2" t="s">
        <v>162</v>
      </c>
    </row>
    <row r="5" spans="1:3" ht="38.25" customHeight="1">
      <c r="A5" s="3" t="s">
        <v>116</v>
      </c>
      <c r="B5" s="4">
        <v>110.93040000000001</v>
      </c>
      <c r="C5" s="5">
        <v>8.5830012825833002</v>
      </c>
    </row>
    <row r="6" spans="1:3" ht="38.25" customHeight="1">
      <c r="A6" s="1" t="s">
        <v>117</v>
      </c>
      <c r="B6" s="6">
        <v>21.720500000000001</v>
      </c>
      <c r="C6" s="7">
        <v>8.8120147002134406</v>
      </c>
    </row>
    <row r="7" spans="1:3" ht="38.25" customHeight="1">
      <c r="A7" s="1" t="s">
        <v>119</v>
      </c>
      <c r="B7" s="6">
        <v>9.6014999999999997</v>
      </c>
      <c r="C7" s="7">
        <v>12.2518189659411</v>
      </c>
    </row>
    <row r="8" spans="1:3" ht="38.25" customHeight="1">
      <c r="A8" s="1" t="s">
        <v>120</v>
      </c>
      <c r="B8" s="6">
        <v>13.624499999999999</v>
      </c>
      <c r="C8" s="7">
        <v>10.510618888508199</v>
      </c>
    </row>
    <row r="9" spans="1:3" ht="38.25" customHeight="1">
      <c r="A9" s="1" t="s">
        <v>121</v>
      </c>
      <c r="B9" s="6">
        <v>14.075799999999999</v>
      </c>
      <c r="C9" s="7">
        <v>3.87159174627533</v>
      </c>
    </row>
    <row r="10" spans="1:3" ht="38.25" customHeight="1">
      <c r="A10" s="1" t="s">
        <v>122</v>
      </c>
      <c r="B10" s="6">
        <v>14.504799999999999</v>
      </c>
      <c r="C10" s="7">
        <v>5.0165658511676297</v>
      </c>
    </row>
    <row r="11" spans="1:3" ht="38.25" customHeight="1">
      <c r="A11" s="1" t="s">
        <v>123</v>
      </c>
      <c r="B11" s="6">
        <v>4.6959</v>
      </c>
      <c r="C11" s="7">
        <v>-0.22154590924242301</v>
      </c>
    </row>
    <row r="12" spans="1:3" ht="38.25" customHeight="1">
      <c r="A12" s="1" t="s">
        <v>124</v>
      </c>
      <c r="B12" s="6">
        <v>8.1524000000000001</v>
      </c>
      <c r="C12" s="7">
        <v>18.2771388699894</v>
      </c>
    </row>
    <row r="13" spans="1:3" ht="38.25" customHeight="1">
      <c r="A13" s="1" t="s">
        <v>125</v>
      </c>
      <c r="B13" s="6">
        <v>7.7229999999999999</v>
      </c>
      <c r="C13" s="7">
        <v>9.2702866775042594</v>
      </c>
    </row>
    <row r="14" spans="1:3" ht="38.25" customHeight="1">
      <c r="A14" s="8" t="s">
        <v>126</v>
      </c>
      <c r="B14" s="9">
        <v>16.832000000000001</v>
      </c>
      <c r="C14" s="10">
        <v>10.7022944602674</v>
      </c>
    </row>
    <row r="15" spans="1:3" ht="30" customHeight="1"/>
  </sheetData>
  <mergeCells count="3">
    <mergeCell ref="A1:C1"/>
    <mergeCell ref="A2:C2"/>
    <mergeCell ref="A3:A4"/>
  </mergeCells>
  <phoneticPr fontId="81" type="noConversion"/>
  <pageMargins left="0.59027777777777801" right="0.47152777777777799" top="0.78680555555555598" bottom="0.59027777777777801" header="0.297916666666667" footer="0.297916666666667"/>
  <pageSetup paperSize="11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K9" sqref="K9"/>
    </sheetView>
  </sheetViews>
  <sheetFormatPr defaultColWidth="9" defaultRowHeight="13.5"/>
  <cols>
    <col min="1" max="3" width="20.625" customWidth="1"/>
  </cols>
  <sheetData>
    <row r="1" spans="1:3" ht="30" customHeight="1">
      <c r="A1" s="252" t="s">
        <v>253</v>
      </c>
      <c r="B1" s="252"/>
      <c r="C1" s="252"/>
    </row>
    <row r="2" spans="1:3" ht="30" customHeight="1">
      <c r="A2" s="246" t="s">
        <v>252</v>
      </c>
      <c r="B2" s="246"/>
      <c r="C2" s="246"/>
    </row>
    <row r="3" spans="1:3" ht="24.95" customHeight="1">
      <c r="A3" s="283" t="s">
        <v>157</v>
      </c>
      <c r="B3" s="1" t="s">
        <v>160</v>
      </c>
      <c r="C3" s="2" t="s">
        <v>161</v>
      </c>
    </row>
    <row r="4" spans="1:3" ht="24.95" customHeight="1">
      <c r="A4" s="283"/>
      <c r="B4" s="1" t="s">
        <v>115</v>
      </c>
      <c r="C4" s="2" t="s">
        <v>162</v>
      </c>
    </row>
    <row r="5" spans="1:3" ht="38.25" customHeight="1">
      <c r="A5" s="3" t="s">
        <v>116</v>
      </c>
      <c r="B5" s="4">
        <v>469.57</v>
      </c>
      <c r="C5" s="5">
        <v>-24.8</v>
      </c>
    </row>
    <row r="6" spans="1:3" ht="38.25" customHeight="1">
      <c r="A6" s="1" t="s">
        <v>117</v>
      </c>
      <c r="B6" s="6">
        <v>137.99</v>
      </c>
      <c r="C6" s="7">
        <v>-14.83</v>
      </c>
    </row>
    <row r="7" spans="1:3" ht="38.25" customHeight="1">
      <c r="A7" s="1" t="s">
        <v>119</v>
      </c>
      <c r="B7" s="6">
        <v>58.21</v>
      </c>
      <c r="C7" s="7">
        <v>-18.600000000000001</v>
      </c>
    </row>
    <row r="8" spans="1:3" ht="38.25" customHeight="1">
      <c r="A8" s="1" t="s">
        <v>120</v>
      </c>
      <c r="B8" s="6">
        <v>70.34</v>
      </c>
      <c r="C8" s="7">
        <v>-41.9</v>
      </c>
    </row>
    <row r="9" spans="1:3" ht="38.25" customHeight="1">
      <c r="A9" s="1" t="s">
        <v>121</v>
      </c>
      <c r="B9" s="6">
        <v>78.62</v>
      </c>
      <c r="C9" s="7">
        <v>-25.7</v>
      </c>
    </row>
    <row r="10" spans="1:3" ht="38.25" customHeight="1">
      <c r="A10" s="1" t="s">
        <v>122</v>
      </c>
      <c r="B10" s="6">
        <v>31.99</v>
      </c>
      <c r="C10" s="7">
        <v>0.2</v>
      </c>
    </row>
    <row r="11" spans="1:3" ht="38.25" customHeight="1">
      <c r="A11" s="1" t="s">
        <v>123</v>
      </c>
      <c r="B11" s="6">
        <v>22.03</v>
      </c>
      <c r="C11" s="7">
        <v>-43.9</v>
      </c>
    </row>
    <row r="12" spans="1:3" ht="38.25" customHeight="1">
      <c r="A12" s="1" t="s">
        <v>124</v>
      </c>
      <c r="B12" s="6">
        <v>16.16</v>
      </c>
      <c r="C12" s="7">
        <v>-22.6</v>
      </c>
    </row>
    <row r="13" spans="1:3" ht="38.25" customHeight="1">
      <c r="A13" s="1" t="s">
        <v>125</v>
      </c>
      <c r="B13" s="6">
        <v>41.11</v>
      </c>
      <c r="C13" s="7">
        <v>-23.8</v>
      </c>
    </row>
    <row r="14" spans="1:3" ht="38.25" customHeight="1">
      <c r="A14" s="8" t="s">
        <v>126</v>
      </c>
      <c r="B14" s="9">
        <v>62.49</v>
      </c>
      <c r="C14" s="10">
        <v>-33.200000000000003</v>
      </c>
    </row>
    <row r="15" spans="1:3" ht="30" customHeight="1"/>
    <row r="16" spans="1:3">
      <c r="C16">
        <f>RANK(C8,C6:C14)</f>
        <v>8</v>
      </c>
    </row>
  </sheetData>
  <mergeCells count="3">
    <mergeCell ref="A1:C1"/>
    <mergeCell ref="A2:C2"/>
    <mergeCell ref="A3:A4"/>
  </mergeCells>
  <phoneticPr fontId="81" type="noConversion"/>
  <pageMargins left="0.59027777777777801" right="0.47152777777777799" top="0.78680555555555598" bottom="0.59027777777777801" header="0.297916666666667" footer="0.297916666666667"/>
  <pageSetup paperSize="11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abSelected="1" workbookViewId="0">
      <selection activeCell="R10" sqref="R10"/>
    </sheetView>
  </sheetViews>
  <sheetFormatPr defaultColWidth="9" defaultRowHeight="13.5"/>
  <sheetData>
    <row r="1" spans="1:15" ht="39" customHeight="1" thickBot="1">
      <c r="A1" s="293" t="s">
        <v>254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</row>
    <row r="2" spans="1:15" ht="24.95" customHeight="1">
      <c r="A2" s="294" t="s">
        <v>157</v>
      </c>
      <c r="B2" s="295" t="s">
        <v>255</v>
      </c>
      <c r="C2" s="296"/>
      <c r="D2" s="295" t="s">
        <v>256</v>
      </c>
      <c r="E2" s="296"/>
      <c r="F2" s="295" t="s">
        <v>257</v>
      </c>
      <c r="G2" s="296"/>
      <c r="H2" s="295" t="s">
        <v>258</v>
      </c>
      <c r="I2" s="296"/>
      <c r="J2" s="295" t="s">
        <v>259</v>
      </c>
      <c r="K2" s="296"/>
      <c r="L2" s="295" t="s">
        <v>36</v>
      </c>
      <c r="M2" s="296"/>
      <c r="N2" s="295" t="s">
        <v>260</v>
      </c>
      <c r="O2" s="297"/>
    </row>
    <row r="3" spans="1:15" ht="24.95" customHeight="1">
      <c r="A3" s="298"/>
      <c r="B3" s="299" t="s">
        <v>57</v>
      </c>
      <c r="C3" s="300" t="s">
        <v>261</v>
      </c>
      <c r="D3" s="299" t="s">
        <v>57</v>
      </c>
      <c r="E3" s="300" t="s">
        <v>261</v>
      </c>
      <c r="F3" s="299" t="s">
        <v>57</v>
      </c>
      <c r="G3" s="300" t="s">
        <v>261</v>
      </c>
      <c r="H3" s="299" t="s">
        <v>57</v>
      </c>
      <c r="I3" s="300" t="s">
        <v>261</v>
      </c>
      <c r="J3" s="299" t="s">
        <v>57</v>
      </c>
      <c r="K3" s="300" t="s">
        <v>50</v>
      </c>
      <c r="L3" s="299" t="s">
        <v>57</v>
      </c>
      <c r="M3" s="300" t="s">
        <v>50</v>
      </c>
      <c r="N3" s="299" t="s">
        <v>57</v>
      </c>
      <c r="O3" s="301" t="s">
        <v>261</v>
      </c>
    </row>
    <row r="4" spans="1:15" ht="24.95" customHeight="1">
      <c r="A4" s="302" t="s">
        <v>262</v>
      </c>
      <c r="B4" s="303">
        <v>1061.7129698532713</v>
      </c>
      <c r="C4" s="304">
        <v>1.8</v>
      </c>
      <c r="D4" s="303">
        <v>619.86155160582234</v>
      </c>
      <c r="E4" s="304">
        <v>5.3</v>
      </c>
      <c r="F4" s="303">
        <v>122.6476</v>
      </c>
      <c r="G4" s="304">
        <v>3.6262723299342667</v>
      </c>
      <c r="H4" s="303">
        <v>407.26280000000003</v>
      </c>
      <c r="I4" s="304">
        <v>3.1470446926086737</v>
      </c>
      <c r="J4" s="303">
        <v>229.74112999999997</v>
      </c>
      <c r="K4" s="304">
        <v>2.2999999999999998</v>
      </c>
      <c r="L4" s="303">
        <v>95.777839</v>
      </c>
      <c r="M4" s="304">
        <v>3.5619228364522755</v>
      </c>
      <c r="N4" s="303">
        <v>58.07499</v>
      </c>
      <c r="O4" s="305">
        <v>1.3111346512348534</v>
      </c>
    </row>
    <row r="5" spans="1:15" ht="24.95" customHeight="1">
      <c r="A5" s="306" t="s">
        <v>263</v>
      </c>
      <c r="B5" s="303">
        <v>282.13769720541694</v>
      </c>
      <c r="C5" s="304">
        <v>1.9318857755298069</v>
      </c>
      <c r="D5" s="303">
        <v>189.15978704525281</v>
      </c>
      <c r="E5" s="304">
        <v>5.1270984428234243</v>
      </c>
      <c r="F5" s="303">
        <v>48.8476</v>
      </c>
      <c r="G5" s="304">
        <v>3.7939233480868779</v>
      </c>
      <c r="H5" s="303">
        <v>106.2376</v>
      </c>
      <c r="I5" s="304">
        <v>19.132502018480309</v>
      </c>
      <c r="J5" s="303">
        <v>65.437250000000006</v>
      </c>
      <c r="K5" s="304">
        <v>2.4</v>
      </c>
      <c r="L5" s="303">
        <v>22.398159</v>
      </c>
      <c r="M5" s="304">
        <v>3.0172175696875598</v>
      </c>
      <c r="N5" s="303">
        <v>10.761163999999999</v>
      </c>
      <c r="O5" s="305">
        <v>9.1588779309546453E-2</v>
      </c>
    </row>
    <row r="6" spans="1:15" ht="24.95" customHeight="1">
      <c r="A6" s="306" t="s">
        <v>264</v>
      </c>
      <c r="B6" s="303">
        <v>172.42458875106644</v>
      </c>
      <c r="C6" s="304">
        <v>0.36522356141163925</v>
      </c>
      <c r="D6" s="303">
        <v>99.437003368060061</v>
      </c>
      <c r="E6" s="304">
        <v>5.208240641722341</v>
      </c>
      <c r="F6" s="303">
        <v>15.3194</v>
      </c>
      <c r="G6" s="304">
        <v>-11.758166433381149</v>
      </c>
      <c r="H6" s="303">
        <v>54.2639</v>
      </c>
      <c r="I6" s="304">
        <v>-5.767791432883044</v>
      </c>
      <c r="J6" s="303">
        <v>33.038609999999998</v>
      </c>
      <c r="K6" s="304">
        <v>-2.8</v>
      </c>
      <c r="L6" s="303">
        <v>13.614069000000001</v>
      </c>
      <c r="M6" s="304">
        <v>1.3291663593338421</v>
      </c>
      <c r="N6" s="303">
        <v>7.8632999999999997</v>
      </c>
      <c r="O6" s="305">
        <v>-1.3906609244771349</v>
      </c>
    </row>
    <row r="7" spans="1:15" ht="24.95" customHeight="1">
      <c r="A7" s="307" t="s">
        <v>265</v>
      </c>
      <c r="B7" s="308">
        <v>169.94999126085781</v>
      </c>
      <c r="C7" s="309">
        <v>4.2526200754020067</v>
      </c>
      <c r="D7" s="308">
        <v>88.062351083858331</v>
      </c>
      <c r="E7" s="309">
        <v>5.2739605849511406</v>
      </c>
      <c r="F7" s="308">
        <v>13.629200000000001</v>
      </c>
      <c r="G7" s="309">
        <v>3.1280739720637314</v>
      </c>
      <c r="H7" s="308">
        <v>46.919199999999996</v>
      </c>
      <c r="I7" s="309">
        <v>5.0332655784091571</v>
      </c>
      <c r="J7" s="308">
        <v>39.525230000000001</v>
      </c>
      <c r="K7" s="309">
        <v>11.5</v>
      </c>
      <c r="L7" s="308">
        <v>17.644762</v>
      </c>
      <c r="M7" s="309">
        <v>19.379179300203266</v>
      </c>
      <c r="N7" s="308">
        <v>12.555643</v>
      </c>
      <c r="O7" s="310">
        <v>24.138802121414081</v>
      </c>
    </row>
    <row r="8" spans="1:15" ht="24.95" customHeight="1">
      <c r="A8" s="306" t="s">
        <v>266</v>
      </c>
      <c r="B8" s="303">
        <v>90.311780352797811</v>
      </c>
      <c r="C8" s="304">
        <v>1.8214194811410351</v>
      </c>
      <c r="D8" s="303">
        <v>49.696760487788936</v>
      </c>
      <c r="E8" s="304">
        <v>6.3174449430022719</v>
      </c>
      <c r="F8" s="303">
        <v>9.9422999999999995</v>
      </c>
      <c r="G8" s="304">
        <v>10.144461923647881</v>
      </c>
      <c r="H8" s="303">
        <v>33.006700000000002</v>
      </c>
      <c r="I8" s="304">
        <v>-8.0854464748177435</v>
      </c>
      <c r="J8" s="303">
        <v>27.043840000000003</v>
      </c>
      <c r="K8" s="304">
        <v>1</v>
      </c>
      <c r="L8" s="303">
        <v>8.7652420000000006</v>
      </c>
      <c r="M8" s="304">
        <v>3.3207175128083501</v>
      </c>
      <c r="N8" s="303">
        <v>6.1410140000000002</v>
      </c>
      <c r="O8" s="305">
        <v>3.0285734610005619</v>
      </c>
    </row>
    <row r="9" spans="1:15" ht="24.95" customHeight="1">
      <c r="A9" s="306" t="s">
        <v>267</v>
      </c>
      <c r="B9" s="303">
        <v>82.954120538305915</v>
      </c>
      <c r="C9" s="304">
        <v>1.7725928774277691</v>
      </c>
      <c r="D9" s="303">
        <v>42.734047079035157</v>
      </c>
      <c r="E9" s="304">
        <v>5.6893700187890488</v>
      </c>
      <c r="F9" s="303">
        <v>7.4504999999999999</v>
      </c>
      <c r="G9" s="304">
        <v>6.5453037409907324</v>
      </c>
      <c r="H9" s="303">
        <v>38.111600000000003</v>
      </c>
      <c r="I9" s="304">
        <v>9.6796659385693005</v>
      </c>
      <c r="J9" s="303">
        <v>20.52167</v>
      </c>
      <c r="K9" s="304">
        <v>0.2</v>
      </c>
      <c r="L9" s="303">
        <v>6.7667259999999994</v>
      </c>
      <c r="M9" s="304">
        <v>1.1065542172419158</v>
      </c>
      <c r="N9" s="303">
        <v>3.920693</v>
      </c>
      <c r="O9" s="305">
        <v>-3.3206447669095458</v>
      </c>
    </row>
    <row r="10" spans="1:15" ht="24.95" customHeight="1">
      <c r="A10" s="306" t="s">
        <v>268</v>
      </c>
      <c r="B10" s="303">
        <v>58.737715196823082</v>
      </c>
      <c r="C10" s="304">
        <v>2.1864134452302153</v>
      </c>
      <c r="D10" s="303">
        <v>26.128985259752277</v>
      </c>
      <c r="E10" s="304">
        <v>6.8461492857799158</v>
      </c>
      <c r="F10" s="303">
        <v>6.7716000000000003</v>
      </c>
      <c r="G10" s="304">
        <v>28.696048805519126</v>
      </c>
      <c r="H10" s="303">
        <v>24.760899999999999</v>
      </c>
      <c r="I10" s="304">
        <v>2.3093132798942264</v>
      </c>
      <c r="J10" s="303">
        <v>19.01193</v>
      </c>
      <c r="K10" s="304">
        <v>3.6</v>
      </c>
      <c r="L10" s="303">
        <v>12.627785000000001</v>
      </c>
      <c r="M10" s="304">
        <v>-2.250051999244183</v>
      </c>
      <c r="N10" s="303">
        <v>10.71698</v>
      </c>
      <c r="O10" s="305">
        <v>-3.2377711618224705</v>
      </c>
    </row>
    <row r="11" spans="1:15" ht="24.95" customHeight="1">
      <c r="A11" s="306" t="s">
        <v>269</v>
      </c>
      <c r="B11" s="303">
        <v>55.780420786066585</v>
      </c>
      <c r="C11" s="304">
        <v>0.76641873389519333</v>
      </c>
      <c r="D11" s="303">
        <v>32.194105304080658</v>
      </c>
      <c r="E11" s="304">
        <v>4.6669999999999998</v>
      </c>
      <c r="F11" s="303">
        <v>4.6957000000000004</v>
      </c>
      <c r="G11" s="304">
        <v>1.9673839873184136</v>
      </c>
      <c r="H11" s="303">
        <v>29.500399999999999</v>
      </c>
      <c r="I11" s="304">
        <v>7.9371119347556345</v>
      </c>
      <c r="J11" s="303">
        <v>7.5025399999999998</v>
      </c>
      <c r="K11" s="304">
        <v>-2.7</v>
      </c>
      <c r="L11" s="303">
        <v>3.505757</v>
      </c>
      <c r="M11" s="304">
        <v>-1.9097860024571756</v>
      </c>
      <c r="N11" s="303">
        <v>1.743023</v>
      </c>
      <c r="O11" s="305">
        <v>-8.2628647397736508</v>
      </c>
    </row>
    <row r="12" spans="1:15" ht="24.95" customHeight="1">
      <c r="A12" s="306" t="s">
        <v>270</v>
      </c>
      <c r="B12" s="303">
        <v>49.707339973570441</v>
      </c>
      <c r="C12" s="304">
        <v>1.670901667592517</v>
      </c>
      <c r="D12" s="303">
        <v>35.113264999223972</v>
      </c>
      <c r="E12" s="304">
        <v>6.3442746963908121</v>
      </c>
      <c r="F12" s="303">
        <v>8.2179000000000002</v>
      </c>
      <c r="G12" s="304">
        <v>33.863821469294663</v>
      </c>
      <c r="H12" s="303">
        <v>34.058900000000001</v>
      </c>
      <c r="I12" s="304">
        <v>-8.7210891646343072</v>
      </c>
      <c r="J12" s="303">
        <v>3.6389199999999997</v>
      </c>
      <c r="K12" s="304">
        <v>0.1</v>
      </c>
      <c r="L12" s="303">
        <v>2.3487529999999999</v>
      </c>
      <c r="M12" s="304">
        <v>19.623652628126372</v>
      </c>
      <c r="N12" s="303">
        <v>0.42053999999999997</v>
      </c>
      <c r="O12" s="305">
        <v>-19.197935660390776</v>
      </c>
    </row>
    <row r="13" spans="1:15" ht="24.95" customHeight="1" thickBot="1">
      <c r="A13" s="311" t="s">
        <v>271</v>
      </c>
      <c r="B13" s="312">
        <v>101.24597374771389</v>
      </c>
      <c r="C13" s="313">
        <v>0.65562944564150882</v>
      </c>
      <c r="D13" s="312">
        <v>57.62913649410914</v>
      </c>
      <c r="E13" s="313">
        <v>4.7918089517475835</v>
      </c>
      <c r="F13" s="312">
        <v>7.7733999999999996</v>
      </c>
      <c r="G13" s="313">
        <v>-8.4610040155913282</v>
      </c>
      <c r="H13" s="312">
        <v>40.403599999999997</v>
      </c>
      <c r="I13" s="313">
        <v>-7.9657225641562945</v>
      </c>
      <c r="J13" s="312">
        <v>14.015879999999999</v>
      </c>
      <c r="K13" s="313">
        <v>4.2</v>
      </c>
      <c r="L13" s="312">
        <v>6.9718929999999997</v>
      </c>
      <c r="M13" s="313">
        <v>1.0007075373296774</v>
      </c>
      <c r="N13" s="312">
        <v>3.2862410000000004</v>
      </c>
      <c r="O13" s="314">
        <v>-6.4847474035484796</v>
      </c>
    </row>
    <row r="14" spans="1:15" ht="24.95" customHeight="1" thickBot="1">
      <c r="A14" s="315" t="s">
        <v>272</v>
      </c>
      <c r="B14" s="316">
        <f>RANK(B7,B5:B13)</f>
        <v>3</v>
      </c>
      <c r="C14" s="316">
        <f t="shared" ref="C14:O14" si="0">RANK(C7,C5:C13)</f>
        <v>1</v>
      </c>
      <c r="D14" s="316">
        <f t="shared" si="0"/>
        <v>3</v>
      </c>
      <c r="E14" s="316">
        <f t="shared" si="0"/>
        <v>5</v>
      </c>
      <c r="F14" s="316">
        <f t="shared" si="0"/>
        <v>3</v>
      </c>
      <c r="G14" s="316">
        <f t="shared" si="0"/>
        <v>6</v>
      </c>
      <c r="H14" s="316">
        <f t="shared" si="0"/>
        <v>3</v>
      </c>
      <c r="I14" s="316">
        <f t="shared" si="0"/>
        <v>4</v>
      </c>
      <c r="J14" s="316">
        <f t="shared" si="0"/>
        <v>2</v>
      </c>
      <c r="K14" s="316">
        <f t="shared" si="0"/>
        <v>1</v>
      </c>
      <c r="L14" s="316">
        <f t="shared" si="0"/>
        <v>2</v>
      </c>
      <c r="M14" s="316">
        <f t="shared" si="0"/>
        <v>2</v>
      </c>
      <c r="N14" s="316">
        <f t="shared" si="0"/>
        <v>1</v>
      </c>
      <c r="O14" s="316">
        <f t="shared" si="0"/>
        <v>1</v>
      </c>
    </row>
    <row r="15" spans="1:15" ht="24.95" customHeight="1" thickBot="1">
      <c r="A15" s="317"/>
      <c r="B15" s="318"/>
      <c r="C15" s="319"/>
      <c r="D15" s="319"/>
      <c r="E15" s="319"/>
      <c r="F15" s="318"/>
      <c r="G15" s="319"/>
      <c r="H15" s="318"/>
      <c r="I15" s="319"/>
      <c r="J15" s="318"/>
      <c r="K15" s="319"/>
      <c r="L15" s="318"/>
      <c r="M15" s="319"/>
      <c r="N15" s="318"/>
      <c r="O15" s="319"/>
    </row>
    <row r="16" spans="1:15" ht="24.95" customHeight="1">
      <c r="A16" s="320" t="s">
        <v>157</v>
      </c>
      <c r="B16" s="295" t="s">
        <v>273</v>
      </c>
      <c r="C16" s="297"/>
      <c r="D16" s="295" t="s">
        <v>274</v>
      </c>
      <c r="E16" s="297"/>
      <c r="F16" s="295" t="s">
        <v>275</v>
      </c>
      <c r="G16" s="297"/>
      <c r="H16" s="295" t="s">
        <v>276</v>
      </c>
      <c r="I16" s="296"/>
      <c r="J16" s="295" t="s">
        <v>277</v>
      </c>
      <c r="K16" s="296"/>
      <c r="L16" s="295" t="s">
        <v>278</v>
      </c>
      <c r="M16" s="296"/>
      <c r="N16" s="295" t="s">
        <v>279</v>
      </c>
      <c r="O16" s="297"/>
    </row>
    <row r="17" spans="1:15" ht="24.95" customHeight="1">
      <c r="A17" s="321"/>
      <c r="B17" s="322" t="s">
        <v>57</v>
      </c>
      <c r="C17" s="323" t="s">
        <v>261</v>
      </c>
      <c r="D17" s="322" t="s">
        <v>57</v>
      </c>
      <c r="E17" s="323" t="s">
        <v>261</v>
      </c>
      <c r="F17" s="322" t="s">
        <v>57</v>
      </c>
      <c r="G17" s="323" t="s">
        <v>261</v>
      </c>
      <c r="H17" s="322" t="s">
        <v>280</v>
      </c>
      <c r="I17" s="324" t="s">
        <v>261</v>
      </c>
      <c r="J17" s="322" t="s">
        <v>280</v>
      </c>
      <c r="K17" s="324" t="s">
        <v>261</v>
      </c>
      <c r="L17" s="322" t="s">
        <v>57</v>
      </c>
      <c r="M17" s="324" t="s">
        <v>261</v>
      </c>
      <c r="N17" s="322" t="s">
        <v>57</v>
      </c>
      <c r="O17" s="323" t="s">
        <v>261</v>
      </c>
    </row>
    <row r="18" spans="1:15" ht="24.95" customHeight="1">
      <c r="A18" s="302" t="s">
        <v>262</v>
      </c>
      <c r="B18" s="303">
        <v>97.918880000000001</v>
      </c>
      <c r="C18" s="304">
        <v>-2.5</v>
      </c>
      <c r="D18" s="303" t="s">
        <v>281</v>
      </c>
      <c r="E18" s="304">
        <v>6.5</v>
      </c>
      <c r="F18" s="303">
        <v>226.37491499999999</v>
      </c>
      <c r="G18" s="304">
        <v>23.47</v>
      </c>
      <c r="H18" s="303">
        <v>3542.6754227458</v>
      </c>
      <c r="I18" s="304">
        <v>23.73</v>
      </c>
      <c r="J18" s="303">
        <v>2708.9470106357003</v>
      </c>
      <c r="K18" s="304">
        <v>25.25</v>
      </c>
      <c r="L18" s="325">
        <v>37195.414924961035</v>
      </c>
      <c r="M18" s="304">
        <v>3.7288388738122507</v>
      </c>
      <c r="N18" s="325">
        <v>17859.698863195972</v>
      </c>
      <c r="O18" s="305">
        <v>7.0673795590152366</v>
      </c>
    </row>
    <row r="19" spans="1:15" ht="24.95" customHeight="1">
      <c r="A19" s="306" t="s">
        <v>282</v>
      </c>
      <c r="B19" s="303">
        <v>54.656919999999992</v>
      </c>
      <c r="C19" s="304">
        <v>-5.0999999999999996</v>
      </c>
      <c r="D19" s="303" t="s">
        <v>281</v>
      </c>
      <c r="E19" s="304">
        <v>13.4</v>
      </c>
      <c r="F19" s="303">
        <v>36.359586999999998</v>
      </c>
      <c r="G19" s="304">
        <v>5.3714332466285715</v>
      </c>
      <c r="H19" s="303">
        <v>1289.5597644727</v>
      </c>
      <c r="I19" s="304">
        <v>42.18</v>
      </c>
      <c r="J19" s="303">
        <v>1160.7356578051999</v>
      </c>
      <c r="K19" s="304">
        <v>32.729999999999997</v>
      </c>
      <c r="L19" s="325">
        <v>39881.684170787339</v>
      </c>
      <c r="M19" s="304">
        <v>3</v>
      </c>
      <c r="N19" s="325">
        <v>20161.044716921351</v>
      </c>
      <c r="O19" s="305">
        <v>6</v>
      </c>
    </row>
    <row r="20" spans="1:15" ht="24.95" customHeight="1">
      <c r="A20" s="306" t="s">
        <v>264</v>
      </c>
      <c r="B20" s="303">
        <v>9.8414999999999999</v>
      </c>
      <c r="C20" s="304">
        <v>-14.4</v>
      </c>
      <c r="D20" s="303" t="s">
        <v>281</v>
      </c>
      <c r="E20" s="304">
        <v>-1.4</v>
      </c>
      <c r="F20" s="303">
        <v>57.181106999999997</v>
      </c>
      <c r="G20" s="304">
        <v>57.35</v>
      </c>
      <c r="H20" s="303">
        <v>796.87916639289995</v>
      </c>
      <c r="I20" s="304">
        <v>16.88</v>
      </c>
      <c r="J20" s="303">
        <v>334.19002615899996</v>
      </c>
      <c r="K20" s="304">
        <v>21</v>
      </c>
      <c r="L20" s="325">
        <v>37571.035527969805</v>
      </c>
      <c r="M20" s="304">
        <v>3.1</v>
      </c>
      <c r="N20" s="325">
        <v>17559.554010554384</v>
      </c>
      <c r="O20" s="305">
        <v>5</v>
      </c>
    </row>
    <row r="21" spans="1:15" ht="24.95" customHeight="1">
      <c r="A21" s="307" t="s">
        <v>265</v>
      </c>
      <c r="B21" s="308">
        <v>10.035539999999999</v>
      </c>
      <c r="C21" s="309">
        <v>6.4</v>
      </c>
      <c r="D21" s="308" t="s">
        <v>281</v>
      </c>
      <c r="E21" s="309">
        <v>-6.5</v>
      </c>
      <c r="F21" s="308">
        <v>50.973100000000002</v>
      </c>
      <c r="G21" s="309">
        <v>17.21</v>
      </c>
      <c r="H21" s="308">
        <v>383.60518352760005</v>
      </c>
      <c r="I21" s="309">
        <v>14.79</v>
      </c>
      <c r="J21" s="308">
        <v>324.31859831909998</v>
      </c>
      <c r="K21" s="309">
        <v>21.74</v>
      </c>
      <c r="L21" s="326">
        <v>36297.95170784674</v>
      </c>
      <c r="M21" s="309">
        <v>3.3</v>
      </c>
      <c r="N21" s="326">
        <v>16960.738443097649</v>
      </c>
      <c r="O21" s="310">
        <v>8.5</v>
      </c>
    </row>
    <row r="22" spans="1:15" ht="24.95" customHeight="1">
      <c r="A22" s="306" t="s">
        <v>266</v>
      </c>
      <c r="B22" s="303">
        <v>3.02264</v>
      </c>
      <c r="C22" s="304">
        <v>9.1</v>
      </c>
      <c r="D22" s="303" t="s">
        <v>281</v>
      </c>
      <c r="E22" s="304">
        <v>8.4</v>
      </c>
      <c r="F22" s="303">
        <v>11.33775</v>
      </c>
      <c r="G22" s="304">
        <v>59.89</v>
      </c>
      <c r="H22" s="303">
        <v>240.90114469849999</v>
      </c>
      <c r="I22" s="304">
        <v>31.31</v>
      </c>
      <c r="J22" s="303">
        <v>180.2206316839</v>
      </c>
      <c r="K22" s="304">
        <v>32.36</v>
      </c>
      <c r="L22" s="325">
        <v>38284.352011878735</v>
      </c>
      <c r="M22" s="304">
        <v>4.2</v>
      </c>
      <c r="N22" s="325">
        <v>16846.092660347946</v>
      </c>
      <c r="O22" s="305">
        <v>7.2</v>
      </c>
    </row>
    <row r="23" spans="1:15" ht="24.95" customHeight="1">
      <c r="A23" s="306" t="s">
        <v>267</v>
      </c>
      <c r="B23" s="303">
        <v>6.0317999999999996</v>
      </c>
      <c r="C23" s="304">
        <v>10.4</v>
      </c>
      <c r="D23" s="303" t="s">
        <v>281</v>
      </c>
      <c r="E23" s="304">
        <v>8.5</v>
      </c>
      <c r="F23" s="303">
        <v>10.20734</v>
      </c>
      <c r="G23" s="304">
        <v>52.63</v>
      </c>
      <c r="H23" s="303">
        <v>193.58975854650001</v>
      </c>
      <c r="I23" s="304">
        <v>8.6300000000000008</v>
      </c>
      <c r="J23" s="303">
        <v>172.98779114839999</v>
      </c>
      <c r="K23" s="304">
        <v>22.04</v>
      </c>
      <c r="L23" s="325">
        <v>34302.763453916064</v>
      </c>
      <c r="M23" s="304">
        <v>4.5</v>
      </c>
      <c r="N23" s="325">
        <v>15289.532045515296</v>
      </c>
      <c r="O23" s="305">
        <v>7.4</v>
      </c>
    </row>
    <row r="24" spans="1:15" ht="24.95" customHeight="1">
      <c r="A24" s="306" t="s">
        <v>268</v>
      </c>
      <c r="B24" s="303">
        <v>4.0257899999999998</v>
      </c>
      <c r="C24" s="304">
        <v>22.8</v>
      </c>
      <c r="D24" s="303" t="s">
        <v>281</v>
      </c>
      <c r="E24" s="304">
        <v>10</v>
      </c>
      <c r="F24" s="303">
        <v>10.755353999999999</v>
      </c>
      <c r="G24" s="304">
        <v>-22.04</v>
      </c>
      <c r="H24" s="303">
        <v>131.82307584490002</v>
      </c>
      <c r="I24" s="304">
        <v>9.9600000000000009</v>
      </c>
      <c r="J24" s="303">
        <v>110.8693797304</v>
      </c>
      <c r="K24" s="304">
        <v>17.309999999999999</v>
      </c>
      <c r="L24" s="325">
        <v>36330.586228080683</v>
      </c>
      <c r="M24" s="304">
        <v>5.3</v>
      </c>
      <c r="N24" s="325">
        <v>15930.234067445141</v>
      </c>
      <c r="O24" s="305">
        <v>6.1</v>
      </c>
    </row>
    <row r="25" spans="1:15" ht="24.95" customHeight="1">
      <c r="A25" s="306" t="s">
        <v>269</v>
      </c>
      <c r="B25" s="303">
        <v>2.2813599999999998</v>
      </c>
      <c r="C25" s="304">
        <v>1.5</v>
      </c>
      <c r="D25" s="303" t="s">
        <v>281</v>
      </c>
      <c r="E25" s="304">
        <v>6.6</v>
      </c>
      <c r="F25" s="303">
        <v>19.547086</v>
      </c>
      <c r="G25" s="304">
        <v>79.650000000000006</v>
      </c>
      <c r="H25" s="303">
        <v>148.32375043550002</v>
      </c>
      <c r="I25" s="304">
        <v>9.86</v>
      </c>
      <c r="J25" s="303">
        <v>127.4211755207</v>
      </c>
      <c r="K25" s="304">
        <v>12.61</v>
      </c>
      <c r="L25" s="325">
        <v>32687.331847897145</v>
      </c>
      <c r="M25" s="304">
        <v>5.7</v>
      </c>
      <c r="N25" s="325">
        <v>15326.307092477977</v>
      </c>
      <c r="O25" s="305">
        <v>8.1</v>
      </c>
    </row>
    <row r="26" spans="1:15" ht="24.95" customHeight="1">
      <c r="A26" s="306" t="s">
        <v>270</v>
      </c>
      <c r="B26" s="303">
        <v>2.0187499999999998</v>
      </c>
      <c r="C26" s="304">
        <v>-10.6</v>
      </c>
      <c r="D26" s="303" t="s">
        <v>281</v>
      </c>
      <c r="E26" s="304">
        <v>2.1</v>
      </c>
      <c r="F26" s="303">
        <v>15.477429999999998</v>
      </c>
      <c r="G26" s="304">
        <v>40.58</v>
      </c>
      <c r="H26" s="303">
        <v>124.0391407174</v>
      </c>
      <c r="I26" s="304">
        <v>4.8099999999999996</v>
      </c>
      <c r="J26" s="303">
        <v>104.94929622410001</v>
      </c>
      <c r="K26" s="304">
        <v>14.49</v>
      </c>
      <c r="L26" s="325">
        <v>31733.12866394658</v>
      </c>
      <c r="M26" s="304">
        <v>3.5</v>
      </c>
      <c r="N26" s="325">
        <v>15712.108842795031</v>
      </c>
      <c r="O26" s="305">
        <v>6.6</v>
      </c>
    </row>
    <row r="27" spans="1:15" ht="24.95" customHeight="1" thickBot="1">
      <c r="A27" s="311" t="s">
        <v>271</v>
      </c>
      <c r="B27" s="312">
        <v>6.0045800000000007</v>
      </c>
      <c r="C27" s="313">
        <v>2.1</v>
      </c>
      <c r="D27" s="312" t="s">
        <v>281</v>
      </c>
      <c r="E27" s="313">
        <v>8.3000000000000007</v>
      </c>
      <c r="F27" s="312">
        <v>14.536161999999999</v>
      </c>
      <c r="G27" s="313">
        <v>-25.64</v>
      </c>
      <c r="H27" s="312">
        <v>233.95443810979998</v>
      </c>
      <c r="I27" s="313">
        <v>13.94</v>
      </c>
      <c r="J27" s="312">
        <v>193.2544540449</v>
      </c>
      <c r="K27" s="313">
        <v>14.71</v>
      </c>
      <c r="L27" s="327">
        <v>39140.700567720502</v>
      </c>
      <c r="M27" s="313">
        <v>5</v>
      </c>
      <c r="N27" s="327">
        <v>17808.438389576313</v>
      </c>
      <c r="O27" s="314">
        <v>6</v>
      </c>
    </row>
    <row r="28" spans="1:15" ht="24.95" customHeight="1" thickBot="1">
      <c r="A28" s="315" t="s">
        <v>272</v>
      </c>
      <c r="B28" s="316">
        <f>RANK(B21,B19:B27)</f>
        <v>2</v>
      </c>
      <c r="C28" s="316">
        <f>RANK(C21,C19:C27)</f>
        <v>4</v>
      </c>
      <c r="D28" s="328" t="s">
        <v>281</v>
      </c>
      <c r="E28" s="316">
        <f>RANK(E21,E19:E27)</f>
        <v>9</v>
      </c>
      <c r="F28" s="316">
        <f t="shared" ref="F28:O28" si="1">RANK(F21,F19:F27)</f>
        <v>2</v>
      </c>
      <c r="G28" s="316">
        <f t="shared" si="1"/>
        <v>6</v>
      </c>
      <c r="H28" s="316">
        <f t="shared" si="1"/>
        <v>3</v>
      </c>
      <c r="I28" s="316">
        <f t="shared" si="1"/>
        <v>4</v>
      </c>
      <c r="J28" s="316">
        <f t="shared" si="1"/>
        <v>3</v>
      </c>
      <c r="K28" s="316">
        <f t="shared" si="1"/>
        <v>4</v>
      </c>
      <c r="L28" s="316">
        <f t="shared" si="1"/>
        <v>6</v>
      </c>
      <c r="M28" s="316">
        <f t="shared" si="1"/>
        <v>7</v>
      </c>
      <c r="N28" s="316">
        <f t="shared" si="1"/>
        <v>4</v>
      </c>
      <c r="O28" s="316">
        <f t="shared" si="1"/>
        <v>1</v>
      </c>
    </row>
    <row r="29" spans="1:15">
      <c r="A29" s="329"/>
      <c r="B29" s="330"/>
      <c r="C29" s="330"/>
      <c r="D29" s="330"/>
      <c r="E29" s="330"/>
      <c r="F29" s="330"/>
      <c r="G29" s="330"/>
      <c r="H29" s="330"/>
      <c r="I29" s="330"/>
      <c r="J29" s="330"/>
      <c r="K29" s="330"/>
      <c r="L29" s="330"/>
      <c r="M29" s="331"/>
      <c r="N29" s="332" t="s">
        <v>283</v>
      </c>
      <c r="O29" s="331"/>
    </row>
    <row r="30" spans="1:15">
      <c r="A30" s="333"/>
      <c r="B30" s="334"/>
      <c r="C30" s="335"/>
      <c r="D30" s="335"/>
      <c r="E30" s="335"/>
      <c r="F30" s="334"/>
      <c r="G30" s="335"/>
      <c r="H30" s="334"/>
      <c r="I30" s="335"/>
      <c r="J30" s="334"/>
      <c r="K30" s="335"/>
      <c r="L30" s="334"/>
      <c r="M30" s="336" t="s">
        <v>284</v>
      </c>
      <c r="N30" s="336"/>
      <c r="O30" s="336"/>
    </row>
  </sheetData>
  <mergeCells count="18">
    <mergeCell ref="L16:M16"/>
    <mergeCell ref="N16:O16"/>
    <mergeCell ref="M30:O30"/>
    <mergeCell ref="A16:A17"/>
    <mergeCell ref="B16:C16"/>
    <mergeCell ref="D16:E16"/>
    <mergeCell ref="F16:G16"/>
    <mergeCell ref="H16:I16"/>
    <mergeCell ref="J16:K16"/>
    <mergeCell ref="A1:O1"/>
    <mergeCell ref="A2:A3"/>
    <mergeCell ref="B2:C2"/>
    <mergeCell ref="D2:E2"/>
    <mergeCell ref="F2:G2"/>
    <mergeCell ref="H2:I2"/>
    <mergeCell ref="J2:K2"/>
    <mergeCell ref="L2:M2"/>
    <mergeCell ref="N2:O2"/>
  </mergeCells>
  <phoneticPr fontId="81" type="noConversion"/>
  <pageMargins left="0.69930555555555596" right="0.69930555555555596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opLeftCell="A8" workbookViewId="0">
      <selection activeCell="K13" sqref="K13"/>
    </sheetView>
  </sheetViews>
  <sheetFormatPr defaultColWidth="9" defaultRowHeight="13.5"/>
  <cols>
    <col min="1" max="1" width="13" customWidth="1"/>
    <col min="2" max="7" width="8.125" customWidth="1"/>
  </cols>
  <sheetData>
    <row r="1" spans="1:7" ht="24.95" customHeight="1">
      <c r="A1" s="252" t="s">
        <v>98</v>
      </c>
      <c r="B1" s="252"/>
      <c r="C1" s="252"/>
      <c r="D1" s="252"/>
      <c r="E1" s="252"/>
      <c r="F1" s="252"/>
      <c r="G1" s="252"/>
    </row>
    <row r="2" spans="1:7" ht="24.95" customHeight="1">
      <c r="A2" s="261" t="s">
        <v>99</v>
      </c>
      <c r="B2" s="261"/>
      <c r="C2" s="261"/>
      <c r="D2" s="261"/>
      <c r="E2" s="261"/>
      <c r="F2" s="261"/>
      <c r="G2" s="261"/>
    </row>
    <row r="3" spans="1:7" ht="30.95" customHeight="1">
      <c r="A3" s="264"/>
      <c r="B3" s="262" t="s">
        <v>8</v>
      </c>
      <c r="C3" s="263"/>
      <c r="D3" s="262" t="s">
        <v>78</v>
      </c>
      <c r="E3" s="263"/>
      <c r="F3" s="262" t="s">
        <v>80</v>
      </c>
      <c r="G3" s="262"/>
    </row>
    <row r="4" spans="1:7" ht="30.95" customHeight="1">
      <c r="A4" s="265"/>
      <c r="B4" s="13" t="s">
        <v>57</v>
      </c>
      <c r="C4" s="13" t="s">
        <v>50</v>
      </c>
      <c r="D4" s="13" t="s">
        <v>57</v>
      </c>
      <c r="E4" s="13" t="s">
        <v>50</v>
      </c>
      <c r="F4" s="13" t="s">
        <v>57</v>
      </c>
      <c r="G4" s="14" t="s">
        <v>50</v>
      </c>
    </row>
    <row r="5" spans="1:7" ht="27" customHeight="1">
      <c r="A5" s="134" t="s">
        <v>100</v>
      </c>
      <c r="B5" s="135">
        <v>49.570599999999999</v>
      </c>
      <c r="C5" s="27">
        <v>9.3000000000000007</v>
      </c>
      <c r="D5" s="135">
        <v>21.343800000000002</v>
      </c>
      <c r="E5" s="27">
        <v>11.1</v>
      </c>
      <c r="F5" s="135">
        <v>26.053599999999999</v>
      </c>
      <c r="G5" s="26">
        <v>8.4</v>
      </c>
    </row>
    <row r="6" spans="1:7" ht="27" customHeight="1">
      <c r="A6" s="84" t="s">
        <v>101</v>
      </c>
      <c r="B6" s="136">
        <v>101.87439999999999</v>
      </c>
      <c r="C6" s="137">
        <v>9.4</v>
      </c>
      <c r="D6" s="136">
        <v>48.924799999999998</v>
      </c>
      <c r="E6" s="137">
        <v>11.8</v>
      </c>
      <c r="F6" s="136">
        <v>47.564999999999998</v>
      </c>
      <c r="G6" s="7">
        <v>7.4</v>
      </c>
    </row>
    <row r="7" spans="1:7" ht="27" customHeight="1">
      <c r="A7" s="84" t="s">
        <v>102</v>
      </c>
      <c r="B7" s="136">
        <v>162.2466</v>
      </c>
      <c r="C7" s="43">
        <v>9.6999999999999993</v>
      </c>
      <c r="D7" s="136">
        <v>77.070300000000003</v>
      </c>
      <c r="E7" s="43">
        <v>11.6</v>
      </c>
      <c r="F7" s="136">
        <v>77.635499999999993</v>
      </c>
      <c r="G7" s="7">
        <v>8</v>
      </c>
    </row>
    <row r="8" spans="1:7" ht="27" customHeight="1">
      <c r="A8" s="84" t="s">
        <v>103</v>
      </c>
      <c r="B8" s="136">
        <v>214.2124</v>
      </c>
      <c r="C8" s="43">
        <v>10.5</v>
      </c>
      <c r="D8" s="136">
        <v>98.500799999999998</v>
      </c>
      <c r="E8" s="43">
        <v>11.5</v>
      </c>
      <c r="F8" s="136">
        <v>105.069</v>
      </c>
      <c r="G8" s="2">
        <v>9.8000000000000007</v>
      </c>
    </row>
    <row r="9" spans="1:7" ht="27" customHeight="1">
      <c r="A9" s="84" t="s">
        <v>104</v>
      </c>
      <c r="B9" s="136">
        <v>55.89</v>
      </c>
      <c r="C9" s="137">
        <v>9</v>
      </c>
      <c r="D9" s="136">
        <v>23.97</v>
      </c>
      <c r="E9" s="43">
        <v>8.8000000000000007</v>
      </c>
      <c r="F9" s="136">
        <v>29.82</v>
      </c>
      <c r="G9" s="2">
        <v>9.6999999999999993</v>
      </c>
    </row>
    <row r="10" spans="1:7" ht="27" customHeight="1">
      <c r="A10" s="84" t="s">
        <v>105</v>
      </c>
      <c r="B10" s="136">
        <v>112.36</v>
      </c>
      <c r="C10" s="43">
        <v>8.6</v>
      </c>
      <c r="D10" s="138">
        <v>53.35</v>
      </c>
      <c r="E10" s="139">
        <v>8.9</v>
      </c>
      <c r="F10" s="138">
        <v>53.6</v>
      </c>
      <c r="G10" s="140">
        <v>9</v>
      </c>
    </row>
    <row r="11" spans="1:7" ht="27" customHeight="1">
      <c r="A11" s="84" t="s">
        <v>106</v>
      </c>
      <c r="B11" s="136">
        <v>177.41166476953401</v>
      </c>
      <c r="C11" s="137">
        <v>7.6541376070855103</v>
      </c>
      <c r="D11" s="138">
        <v>84.138896129380399</v>
      </c>
      <c r="E11" s="139">
        <v>9.2567270209173493</v>
      </c>
      <c r="F11" s="138">
        <v>85.309668640153504</v>
      </c>
      <c r="G11" s="140">
        <v>6.2400215215753896</v>
      </c>
    </row>
    <row r="12" spans="1:7" ht="27" customHeight="1">
      <c r="A12" s="84" t="s">
        <v>107</v>
      </c>
      <c r="B12" s="136">
        <v>232.026510042052</v>
      </c>
      <c r="C12" s="137">
        <v>7.8511433832480604</v>
      </c>
      <c r="D12" s="136">
        <v>106.21</v>
      </c>
      <c r="E12" s="141">
        <v>8.5</v>
      </c>
      <c r="F12" s="136">
        <v>114.381674184267</v>
      </c>
      <c r="G12" s="7">
        <v>7.7063482697652397</v>
      </c>
    </row>
    <row r="13" spans="1:7" ht="27" customHeight="1">
      <c r="A13" s="84" t="s">
        <v>108</v>
      </c>
      <c r="B13" s="142">
        <v>49.1472679708097</v>
      </c>
      <c r="C13" s="137">
        <v>-2.7569780051435799</v>
      </c>
      <c r="D13" s="143">
        <v>17.047680687866499</v>
      </c>
      <c r="E13" s="137">
        <v>-12.9035296538453</v>
      </c>
      <c r="F13" s="142">
        <v>29.7351651985676</v>
      </c>
      <c r="G13" s="7">
        <v>5.1537203771282103</v>
      </c>
    </row>
    <row r="14" spans="1:7" ht="27" customHeight="1">
      <c r="A14" s="84" t="s">
        <v>109</v>
      </c>
      <c r="B14" s="144">
        <v>108.85</v>
      </c>
      <c r="C14" s="145">
        <v>3.5</v>
      </c>
      <c r="D14" s="144">
        <v>43.59</v>
      </c>
      <c r="E14" s="145">
        <v>0.7</v>
      </c>
      <c r="F14" s="144">
        <v>59.27</v>
      </c>
      <c r="G14" s="146">
        <v>6.3</v>
      </c>
    </row>
    <row r="15" spans="1:7" ht="27" customHeight="1">
      <c r="A15" s="84" t="s">
        <v>84</v>
      </c>
      <c r="B15" s="144">
        <v>169.95</v>
      </c>
      <c r="C15" s="145">
        <v>4.3</v>
      </c>
      <c r="D15" s="144">
        <v>73.158000000000001</v>
      </c>
      <c r="E15" s="145">
        <v>3.4</v>
      </c>
      <c r="F15" s="144">
        <v>88.062399999999997</v>
      </c>
      <c r="G15" s="146">
        <v>5.3</v>
      </c>
    </row>
    <row r="16" spans="1:7" ht="27" customHeight="1">
      <c r="A16" s="88" t="s">
        <v>110</v>
      </c>
      <c r="B16" s="147"/>
      <c r="C16" s="148"/>
      <c r="D16" s="147"/>
      <c r="E16" s="148"/>
      <c r="F16" s="147"/>
      <c r="G16" s="149"/>
    </row>
  </sheetData>
  <mergeCells count="6">
    <mergeCell ref="A1:G1"/>
    <mergeCell ref="A2:G2"/>
    <mergeCell ref="B3:C3"/>
    <mergeCell ref="D3:E3"/>
    <mergeCell ref="F3:G3"/>
    <mergeCell ref="A3:A4"/>
  </mergeCells>
  <phoneticPr fontId="81" type="noConversion"/>
  <pageMargins left="0.59027777777777801" right="0.47152777777777799" top="0.78680555555555598" bottom="0.59027777777777801" header="0.297916666666667" footer="0.297916666666667"/>
  <pageSetup paperSize="11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opLeftCell="A8" workbookViewId="0">
      <selection activeCell="F12" sqref="F12"/>
    </sheetView>
  </sheetViews>
  <sheetFormatPr defaultColWidth="9" defaultRowHeight="13.5"/>
  <cols>
    <col min="1" max="1" width="17.375" customWidth="1"/>
    <col min="2" max="5" width="11.125" customWidth="1"/>
  </cols>
  <sheetData>
    <row r="1" spans="1:5" ht="30" customHeight="1">
      <c r="A1" s="252" t="s">
        <v>111</v>
      </c>
      <c r="B1" s="252"/>
      <c r="C1" s="252"/>
      <c r="D1" s="252"/>
      <c r="E1" s="252"/>
    </row>
    <row r="2" spans="1:5" ht="30" customHeight="1">
      <c r="A2" s="266" t="s">
        <v>112</v>
      </c>
      <c r="B2" s="266"/>
      <c r="C2" s="266"/>
      <c r="D2" s="266"/>
      <c r="E2" s="266"/>
    </row>
    <row r="3" spans="1:5" ht="32.1" customHeight="1">
      <c r="A3" s="269" t="s">
        <v>113</v>
      </c>
      <c r="B3" s="267" t="s">
        <v>8</v>
      </c>
      <c r="C3" s="267"/>
      <c r="D3" s="267" t="s">
        <v>114</v>
      </c>
      <c r="E3" s="268"/>
    </row>
    <row r="4" spans="1:5" ht="32.1" customHeight="1">
      <c r="A4" s="269"/>
      <c r="B4" s="95" t="s">
        <v>115</v>
      </c>
      <c r="C4" s="95" t="s">
        <v>50</v>
      </c>
      <c r="D4" s="95" t="s">
        <v>115</v>
      </c>
      <c r="E4" s="96" t="s">
        <v>50</v>
      </c>
    </row>
    <row r="5" spans="1:5" ht="33.4" customHeight="1">
      <c r="A5" s="122" t="s">
        <v>116</v>
      </c>
      <c r="B5" s="123">
        <v>1061.7129698532699</v>
      </c>
      <c r="C5" s="124">
        <v>1.8</v>
      </c>
      <c r="D5" s="123">
        <v>619.861551605822</v>
      </c>
      <c r="E5" s="125">
        <v>5.3</v>
      </c>
    </row>
    <row r="6" spans="1:5" ht="33.4" customHeight="1">
      <c r="A6" s="126" t="s">
        <v>117</v>
      </c>
      <c r="B6" s="127">
        <v>282.137697205417</v>
      </c>
      <c r="C6" s="128">
        <v>1.93188577552981</v>
      </c>
      <c r="D6" s="127">
        <v>189.15978704525301</v>
      </c>
      <c r="E6" s="129">
        <v>5.1270984428234199</v>
      </c>
    </row>
    <row r="7" spans="1:5" ht="33.4" customHeight="1">
      <c r="A7" s="126" t="s">
        <v>118</v>
      </c>
      <c r="B7" s="127">
        <v>57.876869724535602</v>
      </c>
      <c r="C7" s="128">
        <v>3.82052283464354</v>
      </c>
      <c r="D7" s="127">
        <v>16.981366910757401</v>
      </c>
      <c r="E7" s="129">
        <v>12.8417056692332</v>
      </c>
    </row>
    <row r="8" spans="1:5" ht="33.4" customHeight="1">
      <c r="A8" s="126" t="s">
        <v>119</v>
      </c>
      <c r="B8" s="127">
        <v>172.42458875106601</v>
      </c>
      <c r="C8" s="128">
        <v>0.36522356141163898</v>
      </c>
      <c r="D8" s="127">
        <v>99.437003368060104</v>
      </c>
      <c r="E8" s="129">
        <v>5.2082406417223401</v>
      </c>
    </row>
    <row r="9" spans="1:5" ht="33.4" customHeight="1">
      <c r="A9" s="126" t="s">
        <v>120</v>
      </c>
      <c r="B9" s="127">
        <v>169.94999126085801</v>
      </c>
      <c r="C9" s="128">
        <v>4.2526200754020103</v>
      </c>
      <c r="D9" s="127">
        <v>88.062351083858303</v>
      </c>
      <c r="E9" s="129">
        <v>5.2739605849511397</v>
      </c>
    </row>
    <row r="10" spans="1:5" ht="33.4" customHeight="1">
      <c r="A10" s="126" t="s">
        <v>121</v>
      </c>
      <c r="B10" s="127">
        <v>90.311780352797797</v>
      </c>
      <c r="C10" s="128">
        <v>1.82141948114104</v>
      </c>
      <c r="D10" s="127">
        <v>49.6967604877889</v>
      </c>
      <c r="E10" s="129">
        <v>6.3174449430022701</v>
      </c>
    </row>
    <row r="11" spans="1:5" ht="33.4" customHeight="1">
      <c r="A11" s="126" t="s">
        <v>122</v>
      </c>
      <c r="B11" s="127">
        <v>82.954120538305901</v>
      </c>
      <c r="C11" s="128">
        <v>1.7725928774277699</v>
      </c>
      <c r="D11" s="127">
        <v>42.7340470790352</v>
      </c>
      <c r="E11" s="129">
        <v>5.6893700187890497</v>
      </c>
    </row>
    <row r="12" spans="1:5" ht="33.4" customHeight="1">
      <c r="A12" s="126" t="s">
        <v>123</v>
      </c>
      <c r="B12" s="127">
        <v>58.737715196823103</v>
      </c>
      <c r="C12" s="128">
        <v>2.1864134452302202</v>
      </c>
      <c r="D12" s="127">
        <v>26.128985259752302</v>
      </c>
      <c r="E12" s="129">
        <v>6.8461492857799202</v>
      </c>
    </row>
    <row r="13" spans="1:5" ht="33.4" customHeight="1">
      <c r="A13" s="126" t="s">
        <v>124</v>
      </c>
      <c r="B13" s="127">
        <v>55.7804207860666</v>
      </c>
      <c r="C13" s="128">
        <v>0.76641873389519299</v>
      </c>
      <c r="D13" s="127">
        <v>32.194105304080701</v>
      </c>
      <c r="E13" s="129">
        <v>4.6669999999999998</v>
      </c>
    </row>
    <row r="14" spans="1:5" ht="33.4" customHeight="1">
      <c r="A14" s="126" t="s">
        <v>125</v>
      </c>
      <c r="B14" s="127">
        <v>49.707339973570399</v>
      </c>
      <c r="C14" s="128">
        <v>1.6709016675925199</v>
      </c>
      <c r="D14" s="127">
        <v>35.113264999224</v>
      </c>
      <c r="E14" s="129">
        <v>6.3442746963908103</v>
      </c>
    </row>
    <row r="15" spans="1:5" ht="33.4" customHeight="1">
      <c r="A15" s="130" t="s">
        <v>126</v>
      </c>
      <c r="B15" s="131">
        <v>101.245973747714</v>
      </c>
      <c r="C15" s="132">
        <v>0.65562944564150905</v>
      </c>
      <c r="D15" s="131">
        <v>57.629136494109098</v>
      </c>
      <c r="E15" s="133">
        <v>4.7918089517475799</v>
      </c>
    </row>
    <row r="16" spans="1:5" ht="30" customHeight="1"/>
  </sheetData>
  <mergeCells count="5">
    <mergeCell ref="A1:E1"/>
    <mergeCell ref="A2:E2"/>
    <mergeCell ref="B3:C3"/>
    <mergeCell ref="D3:E3"/>
    <mergeCell ref="A3:A4"/>
  </mergeCells>
  <phoneticPr fontId="81" type="noConversion"/>
  <pageMargins left="0.59027777777777801" right="0.47152777777777799" top="0.78680555555555598" bottom="0.59027777777777801" header="0.297916666666667" footer="0.297916666666667"/>
  <pageSetup paperSize="11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opLeftCell="A9" workbookViewId="0">
      <selection activeCell="N10" sqref="N10"/>
    </sheetView>
  </sheetViews>
  <sheetFormatPr defaultColWidth="9" defaultRowHeight="13.5"/>
  <cols>
    <col min="1" max="1" width="26.625" customWidth="1"/>
    <col min="2" max="2" width="16" customWidth="1"/>
    <col min="3" max="3" width="15" customWidth="1"/>
    <col min="4" max="5" width="9" hidden="1" customWidth="1"/>
    <col min="6" max="6" width="5.5" hidden="1" customWidth="1"/>
    <col min="7" max="7" width="9.25" hidden="1" customWidth="1"/>
  </cols>
  <sheetData>
    <row r="1" spans="1:7" ht="24.75" customHeight="1">
      <c r="A1" s="270" t="s">
        <v>127</v>
      </c>
      <c r="B1" s="270"/>
      <c r="C1" s="270"/>
    </row>
    <row r="2" spans="1:7" ht="18.75" customHeight="1">
      <c r="A2" s="271"/>
      <c r="B2" s="271"/>
      <c r="C2" s="271"/>
    </row>
    <row r="3" spans="1:7" ht="19.5" customHeight="1">
      <c r="A3" s="272" t="s">
        <v>128</v>
      </c>
      <c r="B3" s="272"/>
      <c r="C3" s="272"/>
    </row>
    <row r="4" spans="1:7" ht="30.75" customHeight="1">
      <c r="A4" s="103" t="s">
        <v>129</v>
      </c>
      <c r="B4" s="104" t="s">
        <v>57</v>
      </c>
      <c r="C4" s="105" t="s">
        <v>130</v>
      </c>
      <c r="D4" s="42" t="s">
        <v>131</v>
      </c>
      <c r="E4" s="42" t="s">
        <v>132</v>
      </c>
      <c r="G4" t="s">
        <v>133</v>
      </c>
    </row>
    <row r="5" spans="1:7" ht="26.25" customHeight="1">
      <c r="A5" s="106" t="s">
        <v>134</v>
      </c>
      <c r="B5" s="107">
        <v>395252.3</v>
      </c>
      <c r="C5" s="108">
        <v>11.5</v>
      </c>
      <c r="D5">
        <v>4.7</v>
      </c>
      <c r="E5" s="109">
        <v>-10.3</v>
      </c>
      <c r="G5">
        <f>C5-D5</f>
        <v>6.8</v>
      </c>
    </row>
    <row r="6" spans="1:7" ht="26.25" customHeight="1">
      <c r="A6" s="110" t="s">
        <v>135</v>
      </c>
      <c r="B6" s="111">
        <v>171044</v>
      </c>
      <c r="C6" s="112">
        <v>5.5</v>
      </c>
      <c r="D6">
        <v>0.9</v>
      </c>
      <c r="E6" s="113">
        <v>-15.6</v>
      </c>
      <c r="G6">
        <f t="shared" ref="G6:G18" si="0">C6-D6</f>
        <v>4.5999999999999996</v>
      </c>
    </row>
    <row r="7" spans="1:7" ht="26.25" customHeight="1">
      <c r="A7" s="110" t="s">
        <v>136</v>
      </c>
      <c r="B7" s="114">
        <v>350855.5</v>
      </c>
      <c r="C7" s="115">
        <v>13.4</v>
      </c>
      <c r="D7">
        <v>6.4</v>
      </c>
      <c r="E7" s="113">
        <v>-8.4</v>
      </c>
      <c r="G7">
        <f t="shared" si="0"/>
        <v>7</v>
      </c>
    </row>
    <row r="8" spans="1:7" ht="26.25" customHeight="1">
      <c r="A8" s="110" t="s">
        <v>137</v>
      </c>
      <c r="B8" s="111"/>
      <c r="C8" s="112"/>
      <c r="D8" s="116"/>
      <c r="E8" s="117"/>
      <c r="F8" s="116"/>
      <c r="G8" s="116"/>
    </row>
    <row r="9" spans="1:7" ht="26.25" customHeight="1">
      <c r="A9" s="110" t="s">
        <v>138</v>
      </c>
      <c r="B9" s="111">
        <v>65474.5</v>
      </c>
      <c r="C9" s="112">
        <v>7.6</v>
      </c>
      <c r="D9" s="116">
        <v>1.3</v>
      </c>
      <c r="E9" s="117">
        <v>-18.5</v>
      </c>
      <c r="F9" s="116"/>
      <c r="G9" s="116">
        <f t="shared" si="0"/>
        <v>6.3</v>
      </c>
    </row>
    <row r="10" spans="1:7" ht="26.25" customHeight="1">
      <c r="A10" s="110" t="s">
        <v>139</v>
      </c>
      <c r="B10" s="111">
        <v>201593.5</v>
      </c>
      <c r="C10" s="112">
        <v>11.2</v>
      </c>
      <c r="D10" s="116">
        <v>6.6</v>
      </c>
      <c r="E10" s="117">
        <v>-3.2</v>
      </c>
      <c r="F10" s="116"/>
      <c r="G10" s="116">
        <f t="shared" si="0"/>
        <v>4.5999999999999996</v>
      </c>
    </row>
    <row r="11" spans="1:7" ht="26.25" customHeight="1">
      <c r="A11" s="110" t="s">
        <v>140</v>
      </c>
      <c r="B11" s="111">
        <v>230160.4</v>
      </c>
      <c r="C11" s="112">
        <v>11</v>
      </c>
      <c r="D11" s="116">
        <v>4.8</v>
      </c>
      <c r="E11" s="117">
        <v>-6.7</v>
      </c>
      <c r="F11" s="116"/>
      <c r="G11" s="116">
        <f t="shared" si="0"/>
        <v>6.2</v>
      </c>
    </row>
    <row r="12" spans="1:7" ht="26.25" customHeight="1">
      <c r="A12" s="110" t="s">
        <v>141</v>
      </c>
      <c r="B12" s="111"/>
      <c r="C12" s="112"/>
      <c r="E12" s="113"/>
    </row>
    <row r="13" spans="1:7" ht="26.25" customHeight="1">
      <c r="A13" s="110" t="s">
        <v>142</v>
      </c>
      <c r="B13" s="111">
        <v>32203.3</v>
      </c>
      <c r="C13" s="112">
        <v>3.3</v>
      </c>
      <c r="D13">
        <v>-3.1</v>
      </c>
      <c r="E13" s="113">
        <v>-12.5</v>
      </c>
      <c r="G13">
        <f t="shared" si="0"/>
        <v>6.4</v>
      </c>
    </row>
    <row r="14" spans="1:7" ht="26.25" customHeight="1">
      <c r="A14" s="110" t="s">
        <v>143</v>
      </c>
      <c r="B14" s="111">
        <v>64793.2</v>
      </c>
      <c r="C14" s="112">
        <v>-0.4</v>
      </c>
      <c r="D14">
        <v>-10.8</v>
      </c>
      <c r="E14" s="113">
        <v>-25.5</v>
      </c>
      <c r="G14">
        <f t="shared" si="0"/>
        <v>10.4</v>
      </c>
    </row>
    <row r="15" spans="1:7" ht="26.25" customHeight="1">
      <c r="A15" s="110" t="s">
        <v>144</v>
      </c>
      <c r="B15" s="111">
        <v>121662</v>
      </c>
      <c r="C15" s="112">
        <v>19</v>
      </c>
      <c r="D15">
        <v>16.2</v>
      </c>
      <c r="E15" s="113">
        <v>17.7</v>
      </c>
      <c r="G15">
        <f t="shared" si="0"/>
        <v>2.8</v>
      </c>
    </row>
    <row r="16" spans="1:7" ht="26.25" customHeight="1">
      <c r="A16" s="110" t="s">
        <v>145</v>
      </c>
      <c r="B16" s="111">
        <v>24835.200000000001</v>
      </c>
      <c r="C16" s="112">
        <v>8.8000000000000007</v>
      </c>
      <c r="D16">
        <v>1.3</v>
      </c>
      <c r="E16" s="113">
        <v>-7.9</v>
      </c>
      <c r="G16">
        <f t="shared" si="0"/>
        <v>7.5</v>
      </c>
    </row>
    <row r="17" spans="1:7" ht="26.25" customHeight="1">
      <c r="A17" s="110" t="s">
        <v>146</v>
      </c>
      <c r="B17" s="111">
        <v>47970.7</v>
      </c>
      <c r="C17" s="112">
        <v>40</v>
      </c>
      <c r="D17">
        <v>43.1</v>
      </c>
      <c r="E17" s="113">
        <v>81.400000000000006</v>
      </c>
      <c r="G17">
        <f t="shared" si="0"/>
        <v>-3.1</v>
      </c>
    </row>
    <row r="18" spans="1:7" ht="26.25" customHeight="1">
      <c r="A18" s="118" t="s">
        <v>147</v>
      </c>
      <c r="B18" s="119">
        <v>47515.3</v>
      </c>
      <c r="C18" s="120">
        <v>44.4</v>
      </c>
      <c r="D18">
        <v>38</v>
      </c>
      <c r="E18" s="121">
        <v>70.400000000000006</v>
      </c>
      <c r="G18">
        <f t="shared" si="0"/>
        <v>6.4</v>
      </c>
    </row>
  </sheetData>
  <mergeCells count="3">
    <mergeCell ref="A1:C1"/>
    <mergeCell ref="A2:C2"/>
    <mergeCell ref="A3:C3"/>
  </mergeCells>
  <phoneticPr fontId="8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opLeftCell="A5" workbookViewId="0">
      <selection activeCell="C8" sqref="C8"/>
    </sheetView>
  </sheetViews>
  <sheetFormatPr defaultColWidth="9" defaultRowHeight="13.5"/>
  <cols>
    <col min="1" max="1" width="22.75" customWidth="1"/>
    <col min="2" max="3" width="13.625" customWidth="1"/>
    <col min="5" max="8" width="9" hidden="1" customWidth="1"/>
  </cols>
  <sheetData>
    <row r="1" spans="1:8" ht="30" customHeight="1">
      <c r="A1" s="252" t="s">
        <v>148</v>
      </c>
      <c r="B1" s="252"/>
      <c r="C1" s="252"/>
    </row>
    <row r="2" spans="1:8" ht="30" customHeight="1">
      <c r="A2" s="273" t="s">
        <v>149</v>
      </c>
      <c r="B2" s="266"/>
      <c r="C2" s="266"/>
    </row>
    <row r="3" spans="1:8" ht="30" customHeight="1">
      <c r="A3" s="94" t="s">
        <v>150</v>
      </c>
      <c r="B3" s="95" t="s">
        <v>151</v>
      </c>
      <c r="C3" s="96" t="s">
        <v>130</v>
      </c>
    </row>
    <row r="4" spans="1:8" ht="30.95" customHeight="1">
      <c r="A4" s="97" t="s">
        <v>152</v>
      </c>
      <c r="B4" s="98">
        <v>2297411.2999999998</v>
      </c>
      <c r="C4" s="99">
        <v>2.2999999999999998</v>
      </c>
    </row>
    <row r="5" spans="1:8" ht="30.95" customHeight="1">
      <c r="A5" s="97" t="s">
        <v>117</v>
      </c>
      <c r="B5" s="98">
        <v>654372.5</v>
      </c>
      <c r="C5" s="99">
        <v>2.4</v>
      </c>
      <c r="F5" s="32"/>
      <c r="G5" s="32"/>
      <c r="H5" s="32"/>
    </row>
    <row r="6" spans="1:8" ht="30.95" customHeight="1">
      <c r="A6" s="97" t="s">
        <v>153</v>
      </c>
      <c r="B6" s="98">
        <v>357228.7</v>
      </c>
      <c r="C6" s="99">
        <v>1.4</v>
      </c>
      <c r="F6" s="274" t="s">
        <v>154</v>
      </c>
      <c r="G6" s="274"/>
      <c r="H6" s="274"/>
    </row>
    <row r="7" spans="1:8" ht="30.95" customHeight="1">
      <c r="A7" s="97" t="s">
        <v>119</v>
      </c>
      <c r="B7" s="98">
        <v>330386.09999999998</v>
      </c>
      <c r="C7" s="99">
        <v>-2.8</v>
      </c>
      <c r="F7" s="32">
        <f>B5</f>
        <v>654372.5</v>
      </c>
      <c r="G7" s="32">
        <f>C5</f>
        <v>2.4</v>
      </c>
      <c r="H7" s="32" t="e">
        <f>#REF!</f>
        <v>#REF!</v>
      </c>
    </row>
    <row r="8" spans="1:8" ht="30.95" customHeight="1">
      <c r="A8" s="97" t="s">
        <v>120</v>
      </c>
      <c r="B8" s="98">
        <v>395252.3</v>
      </c>
      <c r="C8" s="99">
        <v>11.5</v>
      </c>
      <c r="F8" s="32">
        <f t="shared" ref="F8:G14" si="0">B8</f>
        <v>395252.3</v>
      </c>
      <c r="G8" s="32">
        <f t="shared" si="0"/>
        <v>11.5</v>
      </c>
      <c r="H8" s="32" t="e">
        <f>#REF!</f>
        <v>#REF!</v>
      </c>
    </row>
    <row r="9" spans="1:8" ht="30.95" customHeight="1">
      <c r="A9" s="97" t="s">
        <v>121</v>
      </c>
      <c r="B9" s="98">
        <v>270438.40000000002</v>
      </c>
      <c r="C9" s="99">
        <v>1</v>
      </c>
      <c r="F9" s="32">
        <f t="shared" si="0"/>
        <v>270438.40000000002</v>
      </c>
      <c r="G9" s="32">
        <f t="shared" si="0"/>
        <v>1</v>
      </c>
      <c r="H9" s="32" t="e">
        <f>#REF!</f>
        <v>#REF!</v>
      </c>
    </row>
    <row r="10" spans="1:8" ht="30.95" customHeight="1">
      <c r="A10" s="97" t="s">
        <v>122</v>
      </c>
      <c r="B10" s="98">
        <v>205216.7</v>
      </c>
      <c r="C10" s="99">
        <v>0.2</v>
      </c>
      <c r="F10" s="32">
        <f t="shared" si="0"/>
        <v>205216.7</v>
      </c>
      <c r="G10" s="32">
        <f t="shared" si="0"/>
        <v>0.2</v>
      </c>
      <c r="H10" s="32" t="e">
        <f>#REF!</f>
        <v>#REF!</v>
      </c>
    </row>
    <row r="11" spans="1:8" ht="30.95" customHeight="1">
      <c r="A11" s="97" t="s">
        <v>123</v>
      </c>
      <c r="B11" s="98">
        <v>190119.3</v>
      </c>
      <c r="C11" s="99">
        <v>3.6</v>
      </c>
      <c r="F11" s="32">
        <f t="shared" si="0"/>
        <v>190119.3</v>
      </c>
      <c r="G11" s="32">
        <f t="shared" si="0"/>
        <v>3.6</v>
      </c>
      <c r="H11" s="32" t="e">
        <f>#REF!</f>
        <v>#REF!</v>
      </c>
    </row>
    <row r="12" spans="1:8" ht="30.95" customHeight="1">
      <c r="A12" s="97" t="s">
        <v>124</v>
      </c>
      <c r="B12" s="98">
        <v>75025.399999999994</v>
      </c>
      <c r="C12" s="99">
        <v>-2.7</v>
      </c>
      <c r="F12" s="32">
        <f t="shared" si="0"/>
        <v>75025.399999999994</v>
      </c>
      <c r="G12" s="32">
        <f t="shared" si="0"/>
        <v>-2.7</v>
      </c>
      <c r="H12" s="32" t="e">
        <f>#REF!</f>
        <v>#REF!</v>
      </c>
    </row>
    <row r="13" spans="1:8" ht="30.95" customHeight="1">
      <c r="A13" s="97" t="s">
        <v>125</v>
      </c>
      <c r="B13" s="98">
        <v>36389.199999999997</v>
      </c>
      <c r="C13" s="99">
        <v>0.1</v>
      </c>
      <c r="F13" s="32">
        <f t="shared" si="0"/>
        <v>36389.199999999997</v>
      </c>
      <c r="G13" s="32">
        <f t="shared" si="0"/>
        <v>0.1</v>
      </c>
      <c r="H13" s="32" t="e">
        <f>#REF!</f>
        <v>#REF!</v>
      </c>
    </row>
    <row r="14" spans="1:8" ht="30.95" customHeight="1">
      <c r="A14" s="100" t="s">
        <v>126</v>
      </c>
      <c r="B14" s="101">
        <v>140158.79999999999</v>
      </c>
      <c r="C14" s="102">
        <v>4.2</v>
      </c>
      <c r="F14" s="32">
        <f t="shared" si="0"/>
        <v>140158.79999999999</v>
      </c>
      <c r="G14" s="32">
        <f t="shared" si="0"/>
        <v>4.2</v>
      </c>
      <c r="H14" s="32" t="e">
        <f>#REF!</f>
        <v>#REF!</v>
      </c>
    </row>
    <row r="15" spans="1:8">
      <c r="E15" s="37" t="s">
        <v>6</v>
      </c>
      <c r="F15" s="92">
        <f>RANK(F8,F7:F14)</f>
        <v>2</v>
      </c>
      <c r="G15" s="92">
        <f t="shared" ref="G15:H15" si="1">RANK(G8,G7:G14)</f>
        <v>1</v>
      </c>
      <c r="H15" s="92" t="e">
        <f t="shared" si="1"/>
        <v>#REF!</v>
      </c>
    </row>
  </sheetData>
  <mergeCells count="3">
    <mergeCell ref="A1:C1"/>
    <mergeCell ref="A2:C2"/>
    <mergeCell ref="F6:H6"/>
  </mergeCells>
  <phoneticPr fontId="81" type="noConversion"/>
  <pageMargins left="0.59027777777777801" right="0.47152777777777799" top="0.78680555555555598" bottom="0.59027777777777801" header="0.297916666666667" footer="0.297916666666667"/>
  <pageSetup paperSize="11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opLeftCell="A4" workbookViewId="0">
      <selection activeCell="B6" sqref="B6:E16"/>
    </sheetView>
  </sheetViews>
  <sheetFormatPr defaultColWidth="9" defaultRowHeight="13.5"/>
  <cols>
    <col min="1" max="1" width="21.875" customWidth="1"/>
    <col min="2" max="5" width="10" customWidth="1"/>
    <col min="7" max="9" width="9" hidden="1" customWidth="1"/>
  </cols>
  <sheetData>
    <row r="1" spans="1:9" ht="30" customHeight="1">
      <c r="A1" s="252" t="s">
        <v>155</v>
      </c>
      <c r="B1" s="252"/>
      <c r="C1" s="252"/>
      <c r="D1" s="252"/>
      <c r="E1" s="252"/>
    </row>
    <row r="2" spans="1:9" ht="30" customHeight="1">
      <c r="A2" s="266" t="s">
        <v>156</v>
      </c>
      <c r="B2" s="266"/>
      <c r="C2" s="266"/>
      <c r="D2" s="266"/>
      <c r="E2" s="266"/>
    </row>
    <row r="3" spans="1:9" ht="24.95" customHeight="1">
      <c r="A3" s="280" t="s">
        <v>157</v>
      </c>
      <c r="B3" s="275" t="s">
        <v>158</v>
      </c>
      <c r="C3" s="275"/>
      <c r="D3" s="275" t="s">
        <v>159</v>
      </c>
      <c r="E3" s="276"/>
    </row>
    <row r="4" spans="1:9" ht="24.95" customHeight="1">
      <c r="A4" s="280"/>
      <c r="B4" s="82" t="s">
        <v>160</v>
      </c>
      <c r="C4" s="82" t="s">
        <v>161</v>
      </c>
      <c r="D4" s="82" t="s">
        <v>160</v>
      </c>
      <c r="E4" s="83" t="s">
        <v>161</v>
      </c>
    </row>
    <row r="5" spans="1:9" ht="24.95" customHeight="1">
      <c r="A5" s="280"/>
      <c r="B5" s="82" t="s">
        <v>115</v>
      </c>
      <c r="C5" s="82" t="s">
        <v>162</v>
      </c>
      <c r="D5" s="82" t="s">
        <v>115</v>
      </c>
      <c r="E5" s="83" t="s">
        <v>162</v>
      </c>
    </row>
    <row r="6" spans="1:9" ht="29.85" customHeight="1">
      <c r="A6" s="84" t="s">
        <v>116</v>
      </c>
      <c r="B6" s="85">
        <v>957778.39</v>
      </c>
      <c r="C6" s="86">
        <v>3.5619228364522799</v>
      </c>
      <c r="D6" s="85">
        <v>580749.9</v>
      </c>
      <c r="E6" s="87">
        <v>1.3111346512348501</v>
      </c>
    </row>
    <row r="7" spans="1:9" ht="29.85" customHeight="1">
      <c r="A7" s="84" t="s">
        <v>117</v>
      </c>
      <c r="B7" s="85">
        <v>223981.59</v>
      </c>
      <c r="C7" s="86">
        <v>3.0172175696875598</v>
      </c>
      <c r="D7" s="85">
        <v>107611.64</v>
      </c>
      <c r="E7" s="87">
        <v>9.1588779309546495E-2</v>
      </c>
      <c r="G7" s="277" t="s">
        <v>154</v>
      </c>
      <c r="H7" s="278"/>
      <c r="I7" s="278"/>
    </row>
    <row r="8" spans="1:9" ht="29.85" customHeight="1">
      <c r="A8" s="84" t="s">
        <v>163</v>
      </c>
      <c r="B8" s="85">
        <v>100145.84</v>
      </c>
      <c r="C8" s="86">
        <v>3.0759703001246099</v>
      </c>
      <c r="D8" s="85">
        <v>79959.94</v>
      </c>
      <c r="E8" s="87">
        <v>0.96885217169062798</v>
      </c>
      <c r="H8" s="32">
        <f>$C$7</f>
        <v>3.0172175696875598</v>
      </c>
      <c r="I8" s="93">
        <f>$E$7</f>
        <v>9.1588779309546495E-2</v>
      </c>
    </row>
    <row r="9" spans="1:9" ht="29.85" customHeight="1">
      <c r="A9" s="84" t="s">
        <v>119</v>
      </c>
      <c r="B9" s="85">
        <v>136140.69</v>
      </c>
      <c r="C9" s="86">
        <v>1.3291663593338401</v>
      </c>
      <c r="D9" s="85">
        <v>78633</v>
      </c>
      <c r="E9" s="87">
        <v>-1.39066092447713</v>
      </c>
      <c r="H9" s="32">
        <f t="shared" ref="H9:H16" si="0">C9</f>
        <v>1.3291663593338401</v>
      </c>
      <c r="I9" s="93">
        <f t="shared" ref="I9:I16" si="1">E9</f>
        <v>-1.39066092447713</v>
      </c>
    </row>
    <row r="10" spans="1:9" ht="29.85" customHeight="1">
      <c r="A10" s="84" t="s">
        <v>120</v>
      </c>
      <c r="B10" s="85">
        <v>176447.62</v>
      </c>
      <c r="C10" s="86">
        <v>19.379179300203301</v>
      </c>
      <c r="D10" s="85">
        <v>125556.43</v>
      </c>
      <c r="E10" s="87">
        <v>24.138802121414098</v>
      </c>
      <c r="H10" s="32">
        <f t="shared" si="0"/>
        <v>19.379179300203301</v>
      </c>
      <c r="I10" s="93">
        <f t="shared" si="1"/>
        <v>24.138802121414098</v>
      </c>
    </row>
    <row r="11" spans="1:9" ht="29.85" customHeight="1">
      <c r="A11" s="84" t="s">
        <v>121</v>
      </c>
      <c r="B11" s="85">
        <v>87652.42</v>
      </c>
      <c r="C11" s="86">
        <v>3.3207175128083501</v>
      </c>
      <c r="D11" s="85">
        <v>61410.14</v>
      </c>
      <c r="E11" s="87">
        <v>3.0285734610005601</v>
      </c>
      <c r="H11" s="32">
        <f t="shared" si="0"/>
        <v>3.3207175128083501</v>
      </c>
      <c r="I11" s="93">
        <f t="shared" si="1"/>
        <v>3.0285734610005601</v>
      </c>
    </row>
    <row r="12" spans="1:9" ht="29.85" customHeight="1">
      <c r="A12" s="84" t="s">
        <v>122</v>
      </c>
      <c r="B12" s="85">
        <v>67667.259999999995</v>
      </c>
      <c r="C12" s="86">
        <v>1.10655421724192</v>
      </c>
      <c r="D12" s="85">
        <v>39206.93</v>
      </c>
      <c r="E12" s="87">
        <v>-3.3206447669095498</v>
      </c>
      <c r="H12" s="32">
        <f t="shared" si="0"/>
        <v>1.10655421724192</v>
      </c>
      <c r="I12" s="93">
        <f t="shared" si="1"/>
        <v>-3.3206447669095498</v>
      </c>
    </row>
    <row r="13" spans="1:9" ht="29.85" customHeight="1">
      <c r="A13" s="84" t="s">
        <v>123</v>
      </c>
      <c r="B13" s="85">
        <v>126277.85</v>
      </c>
      <c r="C13" s="86">
        <v>-2.2500519992441799</v>
      </c>
      <c r="D13" s="85">
        <v>107169.8</v>
      </c>
      <c r="E13" s="87">
        <v>-3.23777116182247</v>
      </c>
      <c r="H13" s="32">
        <f t="shared" si="0"/>
        <v>-2.2500519992441799</v>
      </c>
      <c r="I13" s="93">
        <f t="shared" si="1"/>
        <v>-3.23777116182247</v>
      </c>
    </row>
    <row r="14" spans="1:9" ht="29.85" customHeight="1">
      <c r="A14" s="84" t="s">
        <v>124</v>
      </c>
      <c r="B14" s="85">
        <v>35057.57</v>
      </c>
      <c r="C14" s="86">
        <v>-1.90978600245718</v>
      </c>
      <c r="D14" s="85">
        <v>17430.23</v>
      </c>
      <c r="E14" s="87">
        <v>-8.2628647397736508</v>
      </c>
      <c r="H14" s="32">
        <f t="shared" si="0"/>
        <v>-1.90978600245718</v>
      </c>
      <c r="I14" s="93">
        <f t="shared" si="1"/>
        <v>-8.2628647397736508</v>
      </c>
    </row>
    <row r="15" spans="1:9" ht="29.85" customHeight="1">
      <c r="A15" s="84" t="s">
        <v>125</v>
      </c>
      <c r="B15" s="85">
        <v>23487.53</v>
      </c>
      <c r="C15" s="86">
        <v>19.623652628126401</v>
      </c>
      <c r="D15" s="85">
        <v>4205.3999999999996</v>
      </c>
      <c r="E15" s="87">
        <v>-19.197935660390801</v>
      </c>
      <c r="H15" s="32">
        <f t="shared" si="0"/>
        <v>19.623652628126401</v>
      </c>
      <c r="I15" s="93">
        <f t="shared" si="1"/>
        <v>-19.197935660390801</v>
      </c>
    </row>
    <row r="16" spans="1:9" ht="29.85" customHeight="1">
      <c r="A16" s="88" t="s">
        <v>126</v>
      </c>
      <c r="B16" s="89">
        <v>69718.929999999993</v>
      </c>
      <c r="C16" s="90">
        <v>1.0007075373296801</v>
      </c>
      <c r="D16" s="89">
        <v>32862.410000000003</v>
      </c>
      <c r="E16" s="91">
        <v>-6.4847474035484796</v>
      </c>
      <c r="H16" s="32">
        <f t="shared" si="0"/>
        <v>1.0007075373296801</v>
      </c>
      <c r="I16" s="93">
        <f t="shared" si="1"/>
        <v>-6.4847474035484796</v>
      </c>
    </row>
    <row r="17" spans="1:9" ht="29.85" customHeight="1">
      <c r="A17" s="279" t="s">
        <v>164</v>
      </c>
      <c r="B17" s="279"/>
      <c r="C17" s="279"/>
      <c r="D17" s="279"/>
      <c r="E17" s="279"/>
      <c r="G17" s="37" t="s">
        <v>6</v>
      </c>
      <c r="H17" s="92">
        <f>RANK(H10,H8:H16)</f>
        <v>2</v>
      </c>
      <c r="I17" s="92">
        <f>RANK(I10,I8:I16)</f>
        <v>1</v>
      </c>
    </row>
    <row r="18" spans="1:9">
      <c r="C18" s="32"/>
      <c r="D18" s="32"/>
      <c r="E18" s="32"/>
    </row>
  </sheetData>
  <mergeCells count="7">
    <mergeCell ref="A17:E17"/>
    <mergeCell ref="A3:A5"/>
    <mergeCell ref="A1:E1"/>
    <mergeCell ref="A2:E2"/>
    <mergeCell ref="B3:C3"/>
    <mergeCell ref="D3:E3"/>
    <mergeCell ref="G7:I7"/>
  </mergeCells>
  <phoneticPr fontId="81" type="noConversion"/>
  <pageMargins left="0.59027777777777801" right="0.47152777777777799" top="0.78680555555555598" bottom="0.59027777777777801" header="0.297916666666667" footer="0.297916666666667"/>
  <pageSetup paperSize="11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14"/>
  <sheetViews>
    <sheetView workbookViewId="0">
      <selection activeCell="B12" sqref="B12"/>
    </sheetView>
  </sheetViews>
  <sheetFormatPr defaultColWidth="9" defaultRowHeight="13.5"/>
  <cols>
    <col min="1" max="1" width="26.625" customWidth="1"/>
    <col min="2" max="3" width="17.625" customWidth="1"/>
  </cols>
  <sheetData>
    <row r="1" spans="1:3" ht="30" customHeight="1">
      <c r="A1" s="252" t="s">
        <v>165</v>
      </c>
      <c r="B1" s="252"/>
      <c r="C1" s="252"/>
    </row>
    <row r="2" spans="1:3" ht="30" customHeight="1">
      <c r="A2" s="246" t="s">
        <v>166</v>
      </c>
      <c r="B2" s="246"/>
      <c r="C2" s="246"/>
    </row>
    <row r="3" spans="1:3" ht="24.95" customHeight="1">
      <c r="A3" s="281" t="s">
        <v>113</v>
      </c>
      <c r="B3" s="43" t="s">
        <v>160</v>
      </c>
      <c r="C3" s="2" t="s">
        <v>161</v>
      </c>
    </row>
    <row r="4" spans="1:3" ht="24.95" customHeight="1">
      <c r="A4" s="262"/>
      <c r="B4" s="19" t="s">
        <v>115</v>
      </c>
      <c r="C4" s="20" t="s">
        <v>162</v>
      </c>
    </row>
    <row r="5" spans="1:3" ht="38.1" customHeight="1">
      <c r="A5" s="78" t="s">
        <v>167</v>
      </c>
      <c r="B5" s="15">
        <v>136292</v>
      </c>
      <c r="C5" s="16">
        <v>3.1</v>
      </c>
    </row>
    <row r="6" spans="1:3" ht="38.1" customHeight="1">
      <c r="A6" s="1" t="s">
        <v>168</v>
      </c>
      <c r="B6" s="15">
        <v>114895</v>
      </c>
      <c r="C6" s="16">
        <v>4.3</v>
      </c>
    </row>
    <row r="7" spans="1:3" ht="38.1" customHeight="1">
      <c r="A7" s="1" t="s">
        <v>169</v>
      </c>
      <c r="B7" s="15">
        <v>59330</v>
      </c>
      <c r="C7" s="16">
        <v>14</v>
      </c>
    </row>
    <row r="8" spans="1:3" ht="38.1" customHeight="1">
      <c r="A8" s="1" t="s">
        <v>170</v>
      </c>
      <c r="B8" s="15">
        <v>21397</v>
      </c>
      <c r="C8" s="16">
        <v>-2.7</v>
      </c>
    </row>
    <row r="9" spans="1:3" ht="38.1" customHeight="1">
      <c r="A9" s="78" t="s">
        <v>171</v>
      </c>
      <c r="B9" s="15">
        <v>91385</v>
      </c>
      <c r="C9" s="16">
        <v>12.5</v>
      </c>
    </row>
    <row r="10" spans="1:3" ht="38.1" customHeight="1">
      <c r="A10" s="1" t="s">
        <v>169</v>
      </c>
      <c r="B10" s="15">
        <v>59330</v>
      </c>
      <c r="C10" s="16">
        <v>14.1</v>
      </c>
    </row>
    <row r="11" spans="1:3" ht="38.1" customHeight="1">
      <c r="A11" s="78" t="s">
        <v>172</v>
      </c>
      <c r="B11" s="58">
        <v>227677</v>
      </c>
      <c r="C11" s="16">
        <v>6.7</v>
      </c>
    </row>
    <row r="12" spans="1:3" ht="38.1" customHeight="1">
      <c r="A12" s="78" t="s">
        <v>173</v>
      </c>
      <c r="B12" s="15">
        <v>469192</v>
      </c>
      <c r="C12" s="16">
        <v>5</v>
      </c>
    </row>
    <row r="13" spans="1:3" ht="38.1" customHeight="1">
      <c r="A13" s="1" t="s">
        <v>174</v>
      </c>
      <c r="B13" s="15">
        <v>37924</v>
      </c>
      <c r="C13" s="16">
        <v>8</v>
      </c>
    </row>
    <row r="14" spans="1:3" ht="38.1" customHeight="1">
      <c r="A14" s="79" t="s">
        <v>175</v>
      </c>
      <c r="B14" s="80">
        <v>390623</v>
      </c>
      <c r="C14" s="81">
        <v>3.6</v>
      </c>
    </row>
  </sheetData>
  <mergeCells count="3">
    <mergeCell ref="A1:C1"/>
    <mergeCell ref="A2:C2"/>
    <mergeCell ref="A3:A4"/>
  </mergeCells>
  <phoneticPr fontId="81" type="noConversion"/>
  <pageMargins left="0.59027777777777801" right="0.47152777777777799" top="0.78680555555555598" bottom="0.59027777777777801" header="0.297916666666667" footer="0.297916666666667"/>
  <pageSetup paperSize="11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opLeftCell="A2" workbookViewId="0">
      <selection activeCell="K8" sqref="K8"/>
    </sheetView>
  </sheetViews>
  <sheetFormatPr defaultColWidth="9" defaultRowHeight="13.5"/>
  <cols>
    <col min="1" max="1" width="9.25" customWidth="1"/>
    <col min="2" max="2" width="10.25" customWidth="1"/>
    <col min="3" max="7" width="8.75" customWidth="1"/>
  </cols>
  <sheetData>
    <row r="1" spans="1:8" ht="30" customHeight="1">
      <c r="A1" s="252" t="s">
        <v>176</v>
      </c>
      <c r="B1" s="252"/>
      <c r="C1" s="252"/>
      <c r="D1" s="252"/>
      <c r="E1" s="252"/>
      <c r="F1" s="252"/>
      <c r="G1" s="252"/>
    </row>
    <row r="2" spans="1:8" ht="30" customHeight="1">
      <c r="A2" s="246" t="s">
        <v>177</v>
      </c>
      <c r="B2" s="246"/>
      <c r="C2" s="246"/>
      <c r="D2" s="246"/>
      <c r="E2" s="246"/>
      <c r="F2" s="246"/>
      <c r="G2" s="246"/>
    </row>
    <row r="3" spans="1:8" ht="30.75" customHeight="1">
      <c r="A3" s="283" t="s">
        <v>178</v>
      </c>
      <c r="B3" s="262" t="s">
        <v>29</v>
      </c>
      <c r="C3" s="262"/>
      <c r="D3" s="282" t="s">
        <v>179</v>
      </c>
      <c r="E3" s="263"/>
      <c r="F3" s="262" t="s">
        <v>31</v>
      </c>
      <c r="G3" s="262"/>
    </row>
    <row r="4" spans="1:8" ht="30.75" customHeight="1">
      <c r="A4" s="283"/>
      <c r="B4" s="1" t="s">
        <v>160</v>
      </c>
      <c r="C4" s="11" t="s">
        <v>161</v>
      </c>
      <c r="D4" s="2" t="s">
        <v>160</v>
      </c>
      <c r="E4" s="43" t="s">
        <v>161</v>
      </c>
      <c r="F4" s="1" t="s">
        <v>160</v>
      </c>
      <c r="G4" s="66" t="s">
        <v>161</v>
      </c>
    </row>
    <row r="5" spans="1:8" ht="30.75" customHeight="1">
      <c r="A5" s="263"/>
      <c r="B5" s="13" t="s">
        <v>115</v>
      </c>
      <c r="C5" s="11" t="s">
        <v>162</v>
      </c>
      <c r="D5" s="20" t="s">
        <v>115</v>
      </c>
      <c r="E5" s="19" t="s">
        <v>162</v>
      </c>
      <c r="F5" s="13" t="s">
        <v>115</v>
      </c>
      <c r="G5" s="14" t="s">
        <v>162</v>
      </c>
    </row>
    <row r="6" spans="1:8" ht="31.35" customHeight="1">
      <c r="A6" s="1" t="s">
        <v>116</v>
      </c>
      <c r="B6" s="67">
        <v>2089097</v>
      </c>
      <c r="C6" s="68">
        <v>4.9156394886340697</v>
      </c>
      <c r="D6" s="67">
        <v>1226476</v>
      </c>
      <c r="E6" s="69">
        <v>3.6262723299342698</v>
      </c>
      <c r="F6" s="67">
        <v>4072628</v>
      </c>
      <c r="G6" s="70">
        <v>3.1470446926086701</v>
      </c>
      <c r="H6" s="71"/>
    </row>
    <row r="7" spans="1:8" ht="31.35" customHeight="1">
      <c r="A7" s="1" t="s">
        <v>117</v>
      </c>
      <c r="B7" s="72">
        <v>827629</v>
      </c>
      <c r="C7" s="73">
        <v>6.9</v>
      </c>
      <c r="D7" s="74">
        <v>488476</v>
      </c>
      <c r="E7" s="69">
        <v>3.7939233480868801</v>
      </c>
      <c r="F7" s="74">
        <v>1062376</v>
      </c>
      <c r="G7" s="70">
        <v>19.132502018480299</v>
      </c>
      <c r="H7" s="71"/>
    </row>
    <row r="8" spans="1:8" ht="31.35" customHeight="1">
      <c r="A8" s="1" t="s">
        <v>119</v>
      </c>
      <c r="B8" s="74">
        <v>244703</v>
      </c>
      <c r="C8" s="69">
        <v>-16.266424856282502</v>
      </c>
      <c r="D8" s="74">
        <v>153194</v>
      </c>
      <c r="E8" s="69">
        <v>-11.758166433381099</v>
      </c>
      <c r="F8" s="74">
        <v>542639</v>
      </c>
      <c r="G8" s="70">
        <v>-5.7677914328830404</v>
      </c>
      <c r="H8" s="71"/>
    </row>
    <row r="9" spans="1:8" ht="31.35" customHeight="1">
      <c r="A9" s="1" t="s">
        <v>120</v>
      </c>
      <c r="B9" s="74">
        <v>227677</v>
      </c>
      <c r="C9" s="69">
        <v>6.6702586206896699</v>
      </c>
      <c r="D9" s="74">
        <v>136292</v>
      </c>
      <c r="E9" s="69">
        <v>3.1280739720637301</v>
      </c>
      <c r="F9" s="74">
        <v>469192</v>
      </c>
      <c r="G9" s="70">
        <v>5.0332655784091598</v>
      </c>
      <c r="H9" s="75"/>
    </row>
    <row r="10" spans="1:8" ht="31.35" customHeight="1">
      <c r="A10" s="1" t="s">
        <v>121</v>
      </c>
      <c r="B10" s="74">
        <v>164659</v>
      </c>
      <c r="C10" s="69">
        <v>-0.01</v>
      </c>
      <c r="D10" s="74">
        <v>99423</v>
      </c>
      <c r="E10" s="69">
        <v>10.144461923647899</v>
      </c>
      <c r="F10" s="74">
        <v>330067</v>
      </c>
      <c r="G10" s="70">
        <v>-8.0854464748177399</v>
      </c>
      <c r="H10" s="71"/>
    </row>
    <row r="11" spans="1:8" ht="31.35" customHeight="1">
      <c r="A11" s="1" t="s">
        <v>122</v>
      </c>
      <c r="B11" s="74">
        <v>124720</v>
      </c>
      <c r="C11" s="69">
        <v>7.8444936358605402</v>
      </c>
      <c r="D11" s="74">
        <v>74505</v>
      </c>
      <c r="E11" s="69">
        <v>6.5453037409907298</v>
      </c>
      <c r="F11" s="74">
        <v>381116</v>
      </c>
      <c r="G11" s="70">
        <v>9.6796659385693005</v>
      </c>
      <c r="H11" s="71"/>
    </row>
    <row r="12" spans="1:8" ht="31.35" customHeight="1">
      <c r="A12" s="1" t="s">
        <v>123</v>
      </c>
      <c r="B12" s="74">
        <v>114826</v>
      </c>
      <c r="C12" s="69">
        <v>29.603377051400699</v>
      </c>
      <c r="D12" s="74">
        <v>67716</v>
      </c>
      <c r="E12" s="69">
        <v>28.696048805519101</v>
      </c>
      <c r="F12" s="74">
        <v>247609</v>
      </c>
      <c r="G12" s="70">
        <v>2.30931327989423</v>
      </c>
      <c r="H12" s="71"/>
    </row>
    <row r="13" spans="1:8" ht="31.35" customHeight="1">
      <c r="A13" s="1" t="s">
        <v>124</v>
      </c>
      <c r="B13" s="74">
        <v>72281</v>
      </c>
      <c r="C13" s="69">
        <v>1.95644201201794</v>
      </c>
      <c r="D13" s="74">
        <v>46957</v>
      </c>
      <c r="E13" s="69">
        <v>1.96738398731841</v>
      </c>
      <c r="F13" s="74">
        <v>295004</v>
      </c>
      <c r="G13" s="70">
        <v>7.93711193475563</v>
      </c>
      <c r="H13" s="71"/>
    </row>
    <row r="14" spans="1:8" ht="31.35" customHeight="1">
      <c r="A14" s="1" t="s">
        <v>125</v>
      </c>
      <c r="B14" s="74">
        <v>187571</v>
      </c>
      <c r="C14" s="69">
        <v>38.384866795039201</v>
      </c>
      <c r="D14" s="74">
        <v>82179</v>
      </c>
      <c r="E14" s="69">
        <v>33.863821469294699</v>
      </c>
      <c r="F14" s="74">
        <v>340589</v>
      </c>
      <c r="G14" s="70">
        <v>-8.7210891646343107</v>
      </c>
      <c r="H14" s="71"/>
    </row>
    <row r="15" spans="1:8" ht="31.35" customHeight="1">
      <c r="A15" s="8" t="s">
        <v>126</v>
      </c>
      <c r="B15" s="76">
        <v>125031</v>
      </c>
      <c r="C15" s="77">
        <v>-5.8302955442412703</v>
      </c>
      <c r="D15" s="76">
        <v>77734</v>
      </c>
      <c r="E15" s="77">
        <v>-8.46100401559133</v>
      </c>
      <c r="F15" s="76">
        <v>404036</v>
      </c>
      <c r="G15" s="56">
        <v>-7.9657225641562901</v>
      </c>
      <c r="H15" s="71"/>
    </row>
    <row r="16" spans="1:8" ht="26.1" customHeight="1">
      <c r="A16" s="279" t="s">
        <v>180</v>
      </c>
      <c r="B16" s="279"/>
      <c r="C16" s="279"/>
      <c r="D16" s="279"/>
      <c r="E16" s="279"/>
      <c r="F16" s="279"/>
      <c r="G16" s="279"/>
    </row>
    <row r="17" spans="3:7">
      <c r="C17">
        <f>RANK(C9,C7:C15)</f>
        <v>5</v>
      </c>
      <c r="E17">
        <f>RANK(E9,E7:E15)</f>
        <v>6</v>
      </c>
      <c r="G17">
        <f>RANK(G9,G7:G15)</f>
        <v>4</v>
      </c>
    </row>
  </sheetData>
  <mergeCells count="7">
    <mergeCell ref="A16:G16"/>
    <mergeCell ref="A3:A5"/>
    <mergeCell ref="A1:G1"/>
    <mergeCell ref="A2:G2"/>
    <mergeCell ref="B3:C3"/>
    <mergeCell ref="D3:E3"/>
    <mergeCell ref="F3:G3"/>
  </mergeCells>
  <phoneticPr fontId="81" type="noConversion"/>
  <pageMargins left="0.59027777777777801" right="0.47152777777777799" top="0.78680555555555598" bottom="0.59027777777777801" header="0.297916666666667" footer="0.297916666666667"/>
  <pageSetup paperSize="11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综合1</vt:lpstr>
      <vt:lpstr>综合2</vt:lpstr>
      <vt:lpstr>综合3</vt:lpstr>
      <vt:lpstr>综合4</vt:lpstr>
      <vt:lpstr>工业1</vt:lpstr>
      <vt:lpstr>工业2</vt:lpstr>
      <vt:lpstr>能源</vt:lpstr>
      <vt:lpstr>财政1</vt:lpstr>
      <vt:lpstr>财政</vt:lpstr>
      <vt:lpstr>金融1</vt:lpstr>
      <vt:lpstr>金融</vt:lpstr>
      <vt:lpstr>商贸</vt:lpstr>
      <vt:lpstr>社零1</vt:lpstr>
      <vt:lpstr>社零2</vt:lpstr>
      <vt:lpstr>网络零售额</vt:lpstr>
      <vt:lpstr>进出口</vt:lpstr>
      <vt:lpstr>保费</vt:lpstr>
      <vt:lpstr>全体居民</vt:lpstr>
      <vt:lpstr>城镇居民</vt:lpstr>
      <vt:lpstr>农村居民</vt:lpstr>
      <vt:lpstr>农业总产值</vt:lpstr>
      <vt:lpstr>旅游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缙云统计局文书</cp:lastModifiedBy>
  <cp:lastPrinted>2020-04-28T01:59:00Z</cp:lastPrinted>
  <dcterms:created xsi:type="dcterms:W3CDTF">2006-09-16T00:00:00Z</dcterms:created>
  <dcterms:modified xsi:type="dcterms:W3CDTF">2020-12-22T09:03:33Z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