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1"/>
  </bookViews>
  <sheets>
    <sheet name="收支预算总表" sheetId="1" r:id="rId1"/>
    <sheet name="财政拨款收支预算总表" sheetId="2" r:id="rId2"/>
    <sheet name="一般公共预算支出" sheetId="3" r:id="rId3"/>
    <sheet name="基金支出" sheetId="4" r:id="rId4"/>
    <sheet name="基本支出" sheetId="5" r:id="rId5"/>
    <sheet name="收入预算表" sheetId="6" r:id="rId6"/>
    <sheet name="支出预算表" sheetId="7" r:id="rId7"/>
    <sheet name="三公经费" sheetId="8" r:id="rId8"/>
  </sheets>
  <definedNames/>
  <calcPr fullCalcOnLoad="1"/>
</workbook>
</file>

<file path=xl/sharedStrings.xml><?xml version="1.0" encoding="utf-8"?>
<sst xmlns="http://schemas.openxmlformats.org/spreadsheetml/2006/main" count="519" uniqueCount="298">
  <si>
    <t>表01</t>
  </si>
  <si>
    <t>镇街名称： 义亭镇人民政府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</si>
  <si>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</si>
  <si>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</si>
  <si>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</si>
  <si>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</si>
  <si>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</si>
  <si>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</si>
  <si>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</si>
  <si>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</si>
  <si>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</si>
  <si>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</si>
  <si>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</si>
  <si>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</si>
  <si>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 xml:space="preserve">  行政运行</t>
  </si>
  <si>
    <t>四、事业单位经营收入</t>
  </si>
  <si>
    <t xml:space="preserve">  一般行政管理事务</t>
  </si>
  <si>
    <t>五、其他收入</t>
  </si>
  <si>
    <t xml:space="preserve">  专项业务活动</t>
  </si>
  <si>
    <t xml:space="preserve">  信访事务</t>
  </si>
  <si>
    <t xml:space="preserve">  其他政府办公厅（室）及相关机构事务支出</t>
  </si>
  <si>
    <t xml:space="preserve">  专项统计业务</t>
  </si>
  <si>
    <t xml:space="preserve">  专项普查活动</t>
  </si>
  <si>
    <t xml:space="preserve">  其他财政事务支出</t>
  </si>
  <si>
    <t xml:space="preserve">  其他档案事务支出</t>
  </si>
  <si>
    <t xml:space="preserve">  其他群众团体事务支出</t>
  </si>
  <si>
    <t xml:space="preserve">  其他宣传事务支出</t>
  </si>
  <si>
    <t xml:space="preserve">  其他共产党事务支出</t>
  </si>
  <si>
    <t xml:space="preserve">  其他一般公共服务支出</t>
  </si>
  <si>
    <t>国防支出</t>
  </si>
  <si>
    <t xml:space="preserve">  其他国防支出</t>
  </si>
  <si>
    <t>公共安全支出</t>
  </si>
  <si>
    <t xml:space="preserve">  其他司法支出</t>
  </si>
  <si>
    <t>文化体育与传媒支出</t>
  </si>
  <si>
    <t xml:space="preserve">  其他文化支出</t>
  </si>
  <si>
    <t>社会保障和就业支出</t>
  </si>
  <si>
    <t xml:space="preserve">  其他人力资源和社会保障管理事务支出</t>
  </si>
  <si>
    <t xml:space="preserve">  老龄事务</t>
  </si>
  <si>
    <t xml:space="preserve">  在乡复员、退伍军人生活补助</t>
  </si>
  <si>
    <t xml:space="preserve">  其他残疾人事业支出</t>
  </si>
  <si>
    <t xml:space="preserve">  其他农村生活救助</t>
  </si>
  <si>
    <t xml:space="preserve">  机关事业单位基本养老保险缴费支出</t>
  </si>
  <si>
    <t xml:space="preserve">  机关事业单位职业年金缴费支出</t>
  </si>
  <si>
    <t>医疗卫生与计划生育支出</t>
  </si>
  <si>
    <t xml:space="preserve">  其它公共卫生支出</t>
  </si>
  <si>
    <t xml:space="preserve">  计划生育机构</t>
  </si>
  <si>
    <t xml:space="preserve">  计划生育服务</t>
  </si>
  <si>
    <t>财政对基本医疗保险基金的补助</t>
  </si>
  <si>
    <t xml:space="preserve">  财政对城乡居民基本医疗保险基金的补助</t>
  </si>
  <si>
    <t>城乡社区支出</t>
  </si>
  <si>
    <t xml:space="preserve">  其他城乡社区管理事务支出</t>
  </si>
  <si>
    <t xml:space="preserve">  其他城乡社区公共设施支出</t>
  </si>
  <si>
    <t xml:space="preserve">  其他城乡社区支出</t>
  </si>
  <si>
    <t>农林水支出</t>
  </si>
  <si>
    <t xml:space="preserve">  事业运行</t>
  </si>
  <si>
    <t xml:space="preserve">  其他农业支出</t>
  </si>
  <si>
    <t xml:space="preserve">  林业事业机构</t>
  </si>
  <si>
    <t xml:space="preserve">  林业防灾减灾</t>
  </si>
  <si>
    <t xml:space="preserve">  其他林业支出</t>
  </si>
  <si>
    <t xml:space="preserve">  防汛</t>
  </si>
  <si>
    <t xml:space="preserve">  其他水利支出</t>
  </si>
  <si>
    <t>资源勘探信息等支出</t>
  </si>
  <si>
    <t xml:space="preserve">  其他安全生产监管支出</t>
  </si>
  <si>
    <t xml:space="preserve">  其他支持中小企业发展和管理支出</t>
  </si>
  <si>
    <t>国有土地使用权出让收入及对应专项债务收入安排的支出</t>
  </si>
  <si>
    <t xml:space="preserve">  征地和拆迁补偿支出</t>
  </si>
  <si>
    <t xml:space="preserve">  农村基础设施建设支出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</si>
  <si>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</si>
  <si>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</si>
  <si>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</si>
  <si>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</si>
  <si>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</si>
  <si>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</si>
  <si>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</si>
  <si>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</si>
  <si>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</si>
  <si>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</si>
  <si>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</si>
  <si>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</si>
  <si>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</si>
  <si>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</si>
  <si>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镇街（平台）名称： </t>
  </si>
  <si>
    <t>义亭镇人民政府</t>
  </si>
  <si>
    <t>收                   入</t>
  </si>
  <si>
    <t>项目</t>
  </si>
  <si>
    <t>财政拨款</t>
  </si>
  <si>
    <t>收入总计</t>
  </si>
  <si>
    <t>镇街（平台）名称： 义亭镇人民政府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</si>
  <si>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</si>
  <si>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</si>
  <si>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</si>
  <si>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</si>
  <si>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</si>
  <si>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</si>
  <si>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</si>
  <si>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</si>
  <si>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 xml:space="preserve">  201</t>
  </si>
  <si>
    <t xml:space="preserve">    20103</t>
  </si>
  <si>
    <t xml:space="preserve">      2010301</t>
  </si>
  <si>
    <t xml:space="preserve">      2010302</t>
  </si>
  <si>
    <t xml:space="preserve">      2010305</t>
  </si>
  <si>
    <t xml:space="preserve">      2010308</t>
  </si>
  <si>
    <t xml:space="preserve">      2010399</t>
  </si>
  <si>
    <t xml:space="preserve">    20105</t>
  </si>
  <si>
    <t xml:space="preserve">      2010505</t>
  </si>
  <si>
    <t xml:space="preserve">      2010507</t>
  </si>
  <si>
    <t xml:space="preserve">    20106</t>
  </si>
  <si>
    <t xml:space="preserve">      2010699</t>
  </si>
  <si>
    <t xml:space="preserve">    20126</t>
  </si>
  <si>
    <t xml:space="preserve">      2012699</t>
  </si>
  <si>
    <t xml:space="preserve">    20129</t>
  </si>
  <si>
    <t xml:space="preserve">      2012999</t>
  </si>
  <si>
    <t xml:space="preserve">    20133</t>
  </si>
  <si>
    <t xml:space="preserve">      2013399</t>
  </si>
  <si>
    <t xml:space="preserve">    20136</t>
  </si>
  <si>
    <t xml:space="preserve">      2013699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</si>
  <si>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</si>
  <si>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</si>
  <si>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</si>
  <si>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</si>
  <si>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</si>
  <si>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</si>
  <si>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</si>
  <si>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2040699</t>
  </si>
  <si>
    <t xml:space="preserve">  207</t>
  </si>
  <si>
    <t xml:space="preserve">    20701</t>
  </si>
  <si>
    <t xml:space="preserve">      2070199</t>
  </si>
  <si>
    <t xml:space="preserve">  208</t>
  </si>
  <si>
    <t xml:space="preserve">    20801</t>
  </si>
  <si>
    <t xml:space="preserve">      2080199</t>
  </si>
  <si>
    <t xml:space="preserve">    20802</t>
  </si>
  <si>
    <t xml:space="preserve">      2080205</t>
  </si>
  <si>
    <t xml:space="preserve">    20808</t>
  </si>
  <si>
    <t xml:space="preserve">      2080803</t>
  </si>
  <si>
    <t xml:space="preserve">    20811</t>
  </si>
  <si>
    <t xml:space="preserve">      2081199</t>
  </si>
  <si>
    <t xml:space="preserve">    20825</t>
  </si>
  <si>
    <t xml:space="preserve">      2082502</t>
  </si>
  <si>
    <t xml:space="preserve">    20805</t>
  </si>
  <si>
    <t xml:space="preserve">      2080505</t>
  </si>
  <si>
    <t xml:space="preserve">      2080506</t>
  </si>
  <si>
    <t xml:space="preserve">  210</t>
  </si>
  <si>
    <t xml:space="preserve">    21004</t>
  </si>
  <si>
    <t xml:space="preserve">      2100499</t>
  </si>
  <si>
    <t xml:space="preserve">    21007</t>
  </si>
  <si>
    <t xml:space="preserve">      2100716</t>
  </si>
  <si>
    <t xml:space="preserve">      2100717</t>
  </si>
  <si>
    <t xml:space="preserve">    21012</t>
  </si>
  <si>
    <t xml:space="preserve">      2101202</t>
  </si>
  <si>
    <t xml:space="preserve">  212</t>
  </si>
  <si>
    <t xml:space="preserve">    21201</t>
  </si>
  <si>
    <t xml:space="preserve">      2120199</t>
  </si>
  <si>
    <t xml:space="preserve">    21203</t>
  </si>
  <si>
    <t xml:space="preserve">      2120399</t>
  </si>
  <si>
    <t xml:space="preserve">    21208</t>
  </si>
  <si>
    <t xml:space="preserve">      2120801</t>
  </si>
  <si>
    <t xml:space="preserve">      2120804</t>
  </si>
  <si>
    <t xml:space="preserve">  213</t>
  </si>
  <si>
    <t xml:space="preserve">    21301</t>
  </si>
  <si>
    <t xml:space="preserve">      2130104</t>
  </si>
  <si>
    <t xml:space="preserve">      2130199</t>
  </si>
  <si>
    <t xml:space="preserve">    21302</t>
  </si>
  <si>
    <t xml:space="preserve">      2130204</t>
  </si>
  <si>
    <t xml:space="preserve">      2130234</t>
  </si>
  <si>
    <t xml:space="preserve">      2130299</t>
  </si>
  <si>
    <t xml:space="preserve">    21303</t>
  </si>
  <si>
    <t xml:space="preserve">      2130314</t>
  </si>
  <si>
    <t xml:space="preserve">      2130399</t>
  </si>
  <si>
    <t xml:space="preserve">  215</t>
  </si>
  <si>
    <t xml:space="preserve">    21506</t>
  </si>
  <si>
    <t xml:space="preserve">      2150699</t>
  </si>
  <si>
    <t xml:space="preserve">    21508</t>
  </si>
  <si>
    <t xml:space="preserve">      2150899</t>
  </si>
  <si>
    <t/>
  </si>
  <si>
    <t>表04</t>
  </si>
  <si>
    <t>表05</t>
  </si>
  <si>
    <t>经济分类科目</t>
  </si>
  <si>
    <t>金额</t>
  </si>
  <si>
    <t>总计</t>
  </si>
  <si>
    <t xml:space="preserve">  301</t>
  </si>
  <si>
    <t>工资福利支出</t>
  </si>
  <si>
    <t xml:space="preserve">    30106</t>
  </si>
  <si>
    <t>伙食补助费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</si>
  <si>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</si>
  <si>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</si>
  <si>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</si>
  <si>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</si>
  <si>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</si>
  <si>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</si>
  <si>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30104</t>
  </si>
  <si>
    <t>其他社会保障缴费</t>
  </si>
  <si>
    <t xml:space="preserve">    30199</t>
  </si>
  <si>
    <t>其他工资福利支出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</si>
  <si>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</si>
  <si>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</si>
  <si>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</si>
  <si>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</si>
  <si>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</si>
  <si>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</si>
  <si>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302</t>
  </si>
  <si>
    <t>商品和服务支出</t>
  </si>
  <si>
    <t xml:space="preserve">    30239</t>
  </si>
  <si>
    <t>其它交通费用</t>
  </si>
  <si>
    <t xml:space="preserve">    30201</t>
  </si>
  <si>
    <t>办公费</t>
  </si>
  <si>
    <t xml:space="preserve">    30228</t>
  </si>
  <si>
    <t>工会经费</t>
  </si>
  <si>
    <t xml:space="preserve">    30299</t>
  </si>
  <si>
    <t>其他商品和服务支出</t>
  </si>
  <si>
    <t xml:space="preserve">  303</t>
  </si>
  <si>
    <t>对个人和家庭的补助</t>
  </si>
  <si>
    <t xml:space="preserve">    30305</t>
  </si>
  <si>
    <t>生活补助</t>
  </si>
  <si>
    <t xml:space="preserve">    30307</t>
  </si>
  <si>
    <t>医疗费</t>
  </si>
  <si>
    <t xml:space="preserve">    30309</t>
  </si>
  <si>
    <t>奖励金</t>
  </si>
  <si>
    <t xml:space="preserve">    30311</t>
  </si>
  <si>
    <t>住房公积金</t>
  </si>
  <si>
    <t>表06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</si>
  <si>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</si>
  <si>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</si>
  <si>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</si>
  <si>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</si>
  <si>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</si>
  <si>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</si>
  <si>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</si>
  <si>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</si>
  <si>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</si>
  <si>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</si>
  <si>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</si>
  <si>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</si>
  <si>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义亭镇</t>
  </si>
  <si>
    <t>表07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</si>
  <si>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</si>
  <si>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</si>
  <si>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</si>
  <si>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</si>
  <si>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</si>
  <si>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</si>
  <si>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义亭</t>
  </si>
  <si>
    <t>表08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</si>
  <si>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</si>
  <si>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</si>
  <si>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</si>
  <si>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</si>
  <si>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</si>
  <si>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2018年镇街（平台）收支预算总表</t>
  </si>
  <si>
    <t>2018年镇街（平台）财政拨款收支预算总表</t>
  </si>
  <si>
    <t>2018年镇街（平台）一般公共预算支出表</t>
  </si>
  <si>
    <t>2018年镇街（平台）政府性基金支出预算表</t>
  </si>
  <si>
    <t>2018年镇街（平台）一般公共预算基本支出表</t>
  </si>
  <si>
    <t>2018年镇街（平台）收入预算总表</t>
  </si>
  <si>
    <t>2018年镇街（平台）支出预算总表</t>
  </si>
  <si>
    <t xml:space="preserve">2018年一般公共预算“三公”经费表 </t>
  </si>
  <si>
    <t>2018年预算数</t>
  </si>
  <si>
    <t xml:space="preserve"> 其他国防支出</t>
  </si>
  <si>
    <t xml:space="preserve"> 政府办公厅（室）及相关机构事务</t>
  </si>
  <si>
    <t xml:space="preserve"> 统计信息事务</t>
  </si>
  <si>
    <t xml:space="preserve"> 财政事务</t>
  </si>
  <si>
    <t xml:space="preserve"> 档案事务</t>
  </si>
  <si>
    <t xml:space="preserve"> 群众团体事务</t>
  </si>
  <si>
    <t xml:space="preserve"> 宣传事务</t>
  </si>
  <si>
    <t xml:space="preserve"> 其他共产党事务支出</t>
  </si>
  <si>
    <t xml:space="preserve"> 其他一般公共服务支出</t>
  </si>
  <si>
    <t xml:space="preserve"> 司法</t>
  </si>
  <si>
    <t xml:space="preserve">   图书馆</t>
  </si>
  <si>
    <t xml:space="preserve"> 文化</t>
  </si>
  <si>
    <t xml:space="preserve"> 人力资源和社会保障管理事务</t>
  </si>
  <si>
    <t xml:space="preserve"> 民政管理事务</t>
  </si>
  <si>
    <t xml:space="preserve">  其他民政管理事务支出</t>
  </si>
  <si>
    <t xml:space="preserve"> 抚恤</t>
  </si>
  <si>
    <t xml:space="preserve"> 残疾人事业</t>
  </si>
  <si>
    <t xml:space="preserve"> 其他生活救助</t>
  </si>
  <si>
    <t xml:space="preserve"> 行政事业单位离退休</t>
  </si>
  <si>
    <t xml:space="preserve"> 公共卫生</t>
  </si>
  <si>
    <t xml:space="preserve"> 计划生育事务</t>
  </si>
  <si>
    <t xml:space="preserve"> 食品和药品监督管理事务</t>
  </si>
  <si>
    <t xml:space="preserve">  其他食品和药品监督管理事务</t>
  </si>
  <si>
    <t xml:space="preserve"> 城乡社区管理事务</t>
  </si>
  <si>
    <t xml:space="preserve">  城管执法支出</t>
  </si>
  <si>
    <t xml:space="preserve"> 城乡社区公共设施</t>
  </si>
  <si>
    <t xml:space="preserve"> 其他城乡社区支出</t>
  </si>
  <si>
    <t xml:space="preserve"> 农业</t>
  </si>
  <si>
    <t xml:space="preserve">  农业生产支持补贴</t>
  </si>
  <si>
    <t xml:space="preserve"> 林业</t>
  </si>
  <si>
    <t xml:space="preserve"> 水利</t>
  </si>
  <si>
    <t xml:space="preserve"> 安全生产监管</t>
  </si>
  <si>
    <t xml:space="preserve"> 支持中小企业发展和管理支出</t>
  </si>
  <si>
    <t xml:space="preserve"> 国有土地使用权出让收入及对应专项债务收入安排的支出</t>
  </si>
  <si>
    <t xml:space="preserve">     2070104</t>
  </si>
  <si>
    <t xml:space="preserve">      2080299</t>
  </si>
  <si>
    <t xml:space="preserve">    21010</t>
  </si>
  <si>
    <t xml:space="preserve">     2101099</t>
  </si>
  <si>
    <t xml:space="preserve">     2120104</t>
  </si>
  <si>
    <t xml:space="preserve">   21299</t>
  </si>
  <si>
    <t xml:space="preserve">     2129999</t>
  </si>
  <si>
    <t xml:space="preserve">      2130121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</si>
</sst>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书宋_GBK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9"/>
      <name val="Cambria"/>
      <family val="0"/>
    </font>
    <font>
      <sz val="9"/>
      <color indexed="8"/>
      <name val="Cambria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27" fillId="12" borderId="6" applyNumberFormat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8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0" fontId="8" fillId="0" borderId="21" xfId="0" applyNumberFormat="1" applyFont="1" applyFill="1" applyBorder="1" applyAlignment="1">
      <alignment horizontal="righ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7" fillId="0" borderId="22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40" fontId="2" fillId="0" borderId="19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7" fillId="0" borderId="25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right" wrapText="1"/>
    </xf>
    <xf numFmtId="49" fontId="8" fillId="0" borderId="27" xfId="0" applyNumberFormat="1" applyFont="1" applyFill="1" applyBorder="1" applyAlignment="1">
      <alignment horizontal="left" vertical="center" wrapText="1"/>
    </xf>
    <xf numFmtId="40" fontId="8" fillId="0" borderId="27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40" fontId="2" fillId="0" borderId="27" xfId="0" applyNumberFormat="1" applyFont="1" applyBorder="1" applyAlignment="1">
      <alignment wrapText="1"/>
    </xf>
    <xf numFmtId="0" fontId="7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wrapText="1"/>
    </xf>
    <xf numFmtId="0" fontId="7" fillId="0" borderId="27" xfId="0" applyFont="1" applyBorder="1" applyAlignment="1">
      <alignment horizontal="justify" wrapText="1"/>
    </xf>
    <xf numFmtId="0" fontId="7" fillId="18" borderId="27" xfId="0" applyFont="1" applyFill="1" applyBorder="1" applyAlignment="1">
      <alignment horizontal="left" vertical="center" wrapText="1"/>
    </xf>
    <xf numFmtId="177" fontId="2" fillId="18" borderId="27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wrapText="1"/>
    </xf>
    <xf numFmtId="176" fontId="2" fillId="0" borderId="29" xfId="0" applyNumberFormat="1" applyFont="1" applyBorder="1" applyAlignment="1">
      <alignment wrapText="1"/>
    </xf>
    <xf numFmtId="0" fontId="2" fillId="0" borderId="30" xfId="0" applyFont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0" fontId="8" fillId="19" borderId="27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19" borderId="27" xfId="0" applyNumberFormat="1" applyFont="1" applyFill="1" applyBorder="1" applyAlignment="1">
      <alignment horizontal="left" vertical="center" wrapText="1"/>
    </xf>
    <xf numFmtId="49" fontId="8" fillId="19" borderId="27" xfId="0" applyNumberFormat="1" applyFont="1" applyFill="1" applyBorder="1" applyAlignment="1">
      <alignment horizontal="left" vertical="center" wrapText="1"/>
    </xf>
    <xf numFmtId="40" fontId="8" fillId="19" borderId="2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0" fontId="0" fillId="0" borderId="0" xfId="0" applyNumberFormat="1" applyAlignment="1">
      <alignment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19" borderId="31" xfId="0" applyNumberFormat="1" applyFont="1" applyFill="1" applyBorder="1" applyAlignment="1">
      <alignment horizontal="left" vertical="center" wrapText="1"/>
    </xf>
    <xf numFmtId="49" fontId="8" fillId="19" borderId="3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0" fontId="30" fillId="0" borderId="19" xfId="0" applyNumberFormat="1" applyFont="1" applyFill="1" applyBorder="1" applyAlignment="1">
      <alignment horizontal="right" vertical="center"/>
    </xf>
    <xf numFmtId="40" fontId="31" fillId="0" borderId="19" xfId="0" applyNumberFormat="1" applyFont="1" applyFill="1" applyBorder="1" applyAlignment="1">
      <alignment horizontal="right" wrapText="1"/>
    </xf>
    <xf numFmtId="0" fontId="30" fillId="0" borderId="19" xfId="0" applyFont="1" applyBorder="1" applyAlignment="1">
      <alignment/>
    </xf>
    <xf numFmtId="176" fontId="30" fillId="0" borderId="19" xfId="0" applyNumberFormat="1" applyFont="1" applyBorder="1" applyAlignment="1">
      <alignment/>
    </xf>
    <xf numFmtId="0" fontId="30" fillId="0" borderId="19" xfId="0" applyFont="1" applyFill="1" applyBorder="1" applyAlignment="1">
      <alignment/>
    </xf>
    <xf numFmtId="176" fontId="0" fillId="0" borderId="0" xfId="0" applyNumberFormat="1" applyAlignment="1">
      <alignment/>
    </xf>
    <xf numFmtId="40" fontId="32" fillId="0" borderId="19" xfId="0" applyNumberFormat="1" applyFont="1" applyFill="1" applyBorder="1" applyAlignment="1">
      <alignment horizontal="right" vertical="center"/>
    </xf>
    <xf numFmtId="40" fontId="33" fillId="0" borderId="19" xfId="0" applyNumberFormat="1" applyFont="1" applyBorder="1" applyAlignment="1">
      <alignment horizontal="right" wrapText="1"/>
    </xf>
    <xf numFmtId="0" fontId="33" fillId="0" borderId="19" xfId="0" applyFont="1" applyBorder="1" applyAlignment="1">
      <alignment horizontal="right" wrapText="1"/>
    </xf>
    <xf numFmtId="0" fontId="32" fillId="0" borderId="1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82">
      <selection activeCell="D94" sqref="D94"/>
    </sheetView>
  </sheetViews>
  <sheetFormatPr defaultColWidth="9.00390625" defaultRowHeight="14.25"/>
  <cols>
    <col min="1" max="1" width="24.25390625" style="0" customWidth="1"/>
    <col min="2" max="2" width="15.50390625" style="0" customWidth="1"/>
    <col min="3" max="3" width="30.00390625" style="0" customWidth="1"/>
    <col min="4" max="4" width="17.375" style="0" customWidth="1"/>
    <col min="6" max="6" width="10.50390625" style="0" bestFit="1" customWidth="1"/>
  </cols>
  <sheetData>
    <row r="1" spans="1:4" ht="14.25">
      <c r="A1" s="1"/>
      <c r="B1" s="1"/>
      <c r="C1" s="1"/>
      <c r="D1" s="54" t="s">
        <v>0</v>
      </c>
    </row>
    <row r="2" spans="1:4" ht="14.25">
      <c r="A2" s="1"/>
      <c r="B2" s="1"/>
      <c r="C2" s="1"/>
      <c r="D2" s="54"/>
    </row>
    <row r="3" spans="1:4" ht="27" customHeight="1">
      <c r="A3" s="97" t="s">
        <v>247</v>
      </c>
      <c r="B3" s="97"/>
      <c r="C3" s="97"/>
      <c r="D3" s="97"/>
    </row>
    <row r="4" spans="1:4" ht="14.25">
      <c r="A4" s="55" t="s">
        <v>1</v>
      </c>
      <c r="B4" s="56"/>
      <c r="C4" s="56"/>
      <c r="D4" s="48" t="s">
        <v>2</v>
      </c>
    </row>
    <row r="5" spans="1:4" ht="14.25" customHeight="1">
      <c r="A5" s="98" t="s">
        <v>3</v>
      </c>
      <c r="B5" s="99"/>
      <c r="C5" s="100" t="s">
        <v>4</v>
      </c>
      <c r="D5" s="101"/>
    </row>
    <row r="6" spans="1:4" ht="14.25">
      <c r="A6" s="57"/>
      <c r="B6" s="58"/>
      <c r="C6" s="19"/>
      <c r="D6" s="59"/>
    </row>
    <row r="7" spans="1:4" ht="14.25">
      <c r="A7" s="60" t="s">
        <v>5</v>
      </c>
      <c r="B7" s="61" t="s">
        <v>6</v>
      </c>
      <c r="C7" s="61" t="s">
        <v>7</v>
      </c>
      <c r="D7" s="62" t="s">
        <v>6</v>
      </c>
    </row>
    <row r="8" spans="1:4" ht="15" thickBot="1">
      <c r="A8" s="63" t="s">
        <v>8</v>
      </c>
      <c r="B8" s="64">
        <f>SUM(B9:B10)</f>
        <v>12021</v>
      </c>
      <c r="C8" s="65" t="s">
        <v>9</v>
      </c>
      <c r="D8" s="66">
        <v>2227</v>
      </c>
    </row>
    <row r="9" spans="1:4" ht="18" customHeight="1" thickBot="1">
      <c r="A9" s="67" t="s">
        <v>10</v>
      </c>
      <c r="B9" s="51">
        <v>4531</v>
      </c>
      <c r="C9" s="86" t="s">
        <v>257</v>
      </c>
      <c r="D9" s="85">
        <f>SUM(D10:D14)</f>
        <v>2032</v>
      </c>
    </row>
    <row r="10" spans="1:4" ht="15" thickBot="1">
      <c r="A10" s="69" t="s">
        <v>11</v>
      </c>
      <c r="B10" s="51">
        <v>7490</v>
      </c>
      <c r="C10" s="65" t="s">
        <v>14</v>
      </c>
      <c r="D10" s="85">
        <v>1753</v>
      </c>
    </row>
    <row r="11" spans="1:4" ht="15" thickBot="1">
      <c r="A11" s="69" t="s">
        <v>12</v>
      </c>
      <c r="B11" s="64"/>
      <c r="C11" s="65" t="s">
        <v>16</v>
      </c>
      <c r="D11" s="85">
        <v>240</v>
      </c>
    </row>
    <row r="12" spans="1:4" ht="24">
      <c r="A12" s="67" t="s">
        <v>13</v>
      </c>
      <c r="B12" s="68"/>
      <c r="C12" s="65" t="s">
        <v>18</v>
      </c>
      <c r="D12" s="85">
        <v>5</v>
      </c>
    </row>
    <row r="13" spans="1:4" ht="36.75" customHeight="1">
      <c r="A13" s="69" t="s">
        <v>15</v>
      </c>
      <c r="B13" s="64"/>
      <c r="C13" s="65" t="s">
        <v>19</v>
      </c>
      <c r="D13" s="85">
        <v>4</v>
      </c>
    </row>
    <row r="14" spans="1:4" ht="22.5">
      <c r="A14" s="69" t="s">
        <v>17</v>
      </c>
      <c r="B14" s="64">
        <v>115</v>
      </c>
      <c r="C14" s="65" t="s">
        <v>20</v>
      </c>
      <c r="D14" s="85">
        <v>30</v>
      </c>
    </row>
    <row r="15" spans="1:4" ht="15" customHeight="1">
      <c r="A15" s="70"/>
      <c r="B15" s="64"/>
      <c r="C15" s="86" t="s">
        <v>258</v>
      </c>
      <c r="D15" s="85">
        <f>SUM(D16:D17)</f>
        <v>25</v>
      </c>
    </row>
    <row r="16" spans="1:4" ht="22.5" customHeight="1">
      <c r="A16" s="70"/>
      <c r="B16" s="64"/>
      <c r="C16" s="65" t="s">
        <v>21</v>
      </c>
      <c r="D16" s="85">
        <v>20</v>
      </c>
    </row>
    <row r="17" spans="1:4" ht="22.5" customHeight="1">
      <c r="A17" s="71"/>
      <c r="B17" s="64"/>
      <c r="C17" s="65" t="s">
        <v>22</v>
      </c>
      <c r="D17" s="85">
        <v>5</v>
      </c>
    </row>
    <row r="18" spans="1:4" ht="15" customHeight="1">
      <c r="A18" s="71"/>
      <c r="B18" s="64"/>
      <c r="C18" s="86" t="s">
        <v>259</v>
      </c>
      <c r="D18" s="85">
        <v>5</v>
      </c>
    </row>
    <row r="19" spans="1:4" ht="15" customHeight="1">
      <c r="A19" s="70"/>
      <c r="B19" s="64"/>
      <c r="C19" s="65" t="s">
        <v>23</v>
      </c>
      <c r="D19" s="85">
        <v>5</v>
      </c>
    </row>
    <row r="20" spans="1:4" ht="15" customHeight="1">
      <c r="A20" s="70"/>
      <c r="B20" s="64"/>
      <c r="C20" s="88" t="s">
        <v>260</v>
      </c>
      <c r="D20" s="85">
        <v>5</v>
      </c>
    </row>
    <row r="21" spans="1:4" ht="22.5" customHeight="1">
      <c r="A21" s="70"/>
      <c r="B21" s="64"/>
      <c r="C21" s="87" t="s">
        <v>24</v>
      </c>
      <c r="D21" s="85">
        <v>5</v>
      </c>
    </row>
    <row r="22" spans="1:4" ht="14.25">
      <c r="A22" s="70"/>
      <c r="B22" s="64"/>
      <c r="C22" s="88" t="s">
        <v>261</v>
      </c>
      <c r="D22" s="85">
        <v>5</v>
      </c>
    </row>
    <row r="23" spans="1:4" ht="14.25">
      <c r="A23" s="71"/>
      <c r="B23" s="64"/>
      <c r="C23" s="87" t="s">
        <v>25</v>
      </c>
      <c r="D23" s="85">
        <v>5</v>
      </c>
    </row>
    <row r="24" spans="1:4" ht="14.25">
      <c r="A24" s="71"/>
      <c r="B24" s="64"/>
      <c r="C24" s="88" t="s">
        <v>262</v>
      </c>
      <c r="D24" s="85">
        <v>60</v>
      </c>
    </row>
    <row r="25" spans="1:4" ht="14.25">
      <c r="A25" s="71"/>
      <c r="B25" s="64"/>
      <c r="C25" s="87" t="s">
        <v>26</v>
      </c>
      <c r="D25" s="85">
        <v>60</v>
      </c>
    </row>
    <row r="26" spans="1:4" ht="14.25">
      <c r="A26" s="71"/>
      <c r="B26" s="64"/>
      <c r="C26" s="88" t="s">
        <v>263</v>
      </c>
      <c r="D26" s="85">
        <v>30</v>
      </c>
    </row>
    <row r="27" spans="1:4" ht="14.25">
      <c r="A27" s="71"/>
      <c r="B27" s="64"/>
      <c r="C27" s="87" t="s">
        <v>27</v>
      </c>
      <c r="D27" s="85">
        <v>30</v>
      </c>
    </row>
    <row r="28" spans="1:4" ht="14.25">
      <c r="A28" s="71"/>
      <c r="B28" s="64"/>
      <c r="C28" s="88" t="s">
        <v>264</v>
      </c>
      <c r="D28" s="85">
        <v>65</v>
      </c>
    </row>
    <row r="29" spans="1:4" ht="14.25">
      <c r="A29" s="71"/>
      <c r="B29" s="64"/>
      <c r="C29" s="87" t="s">
        <v>28</v>
      </c>
      <c r="D29" s="85">
        <v>65</v>
      </c>
    </row>
    <row r="30" spans="1:4" ht="14.25">
      <c r="A30" s="71"/>
      <c r="B30" s="64"/>
      <c r="C30" s="87" t="s">
        <v>29</v>
      </c>
      <c r="D30" s="85">
        <v>10</v>
      </c>
    </row>
    <row r="31" spans="1:4" ht="14.25">
      <c r="A31" s="71"/>
      <c r="B31" s="64"/>
      <c r="C31" s="88" t="s">
        <v>256</v>
      </c>
      <c r="D31" s="85">
        <v>10</v>
      </c>
    </row>
    <row r="32" spans="1:4" ht="14.25">
      <c r="A32" s="71"/>
      <c r="B32" s="64"/>
      <c r="C32" s="87" t="s">
        <v>30</v>
      </c>
      <c r="D32" s="85">
        <v>10</v>
      </c>
    </row>
    <row r="33" spans="1:4" ht="14.25">
      <c r="A33" s="71"/>
      <c r="B33" s="64"/>
      <c r="C33" s="87" t="s">
        <v>31</v>
      </c>
      <c r="D33" s="85">
        <v>28</v>
      </c>
    </row>
    <row r="34" spans="1:4" ht="14.25">
      <c r="A34" s="71"/>
      <c r="B34" s="64"/>
      <c r="C34" s="86" t="s">
        <v>265</v>
      </c>
      <c r="D34" s="85">
        <v>28</v>
      </c>
    </row>
    <row r="35" spans="1:4" ht="14.25">
      <c r="A35" s="71"/>
      <c r="B35" s="64"/>
      <c r="C35" s="65" t="s">
        <v>32</v>
      </c>
      <c r="D35" s="85">
        <v>28</v>
      </c>
    </row>
    <row r="36" spans="1:4" ht="14.25">
      <c r="A36" s="71"/>
      <c r="B36" s="64"/>
      <c r="C36" s="65" t="s">
        <v>33</v>
      </c>
      <c r="D36" s="85">
        <v>84</v>
      </c>
    </row>
    <row r="37" spans="1:4" ht="14.25">
      <c r="A37" s="71"/>
      <c r="B37" s="64"/>
      <c r="C37" s="86" t="s">
        <v>267</v>
      </c>
      <c r="D37" s="85">
        <v>84</v>
      </c>
    </row>
    <row r="38" spans="1:4" ht="14.25">
      <c r="A38" s="71"/>
      <c r="B38" s="64"/>
      <c r="C38" s="88" t="s">
        <v>266</v>
      </c>
      <c r="D38" s="89">
        <v>10</v>
      </c>
    </row>
    <row r="39" spans="1:4" ht="14.25">
      <c r="A39" s="71"/>
      <c r="B39" s="64"/>
      <c r="C39" s="65" t="s">
        <v>34</v>
      </c>
      <c r="D39" s="85">
        <v>74</v>
      </c>
    </row>
    <row r="40" spans="1:4" ht="14.25">
      <c r="A40" s="71"/>
      <c r="B40" s="64"/>
      <c r="C40" s="65" t="s">
        <v>35</v>
      </c>
      <c r="D40" s="85">
        <v>454</v>
      </c>
    </row>
    <row r="41" spans="1:4" ht="14.25">
      <c r="A41" s="71"/>
      <c r="B41" s="64"/>
      <c r="C41" s="86" t="s">
        <v>268</v>
      </c>
      <c r="D41" s="85">
        <v>31</v>
      </c>
    </row>
    <row r="42" spans="1:4" ht="14.25">
      <c r="A42" s="71"/>
      <c r="B42" s="64"/>
      <c r="C42" s="65" t="s">
        <v>36</v>
      </c>
      <c r="D42" s="85">
        <v>31</v>
      </c>
    </row>
    <row r="43" spans="1:4" ht="14.25">
      <c r="A43" s="71"/>
      <c r="B43" s="64"/>
      <c r="C43" s="86" t="s">
        <v>269</v>
      </c>
      <c r="D43" s="85">
        <v>57</v>
      </c>
    </row>
    <row r="44" spans="1:4" ht="14.25">
      <c r="A44" s="71"/>
      <c r="B44" s="64"/>
      <c r="C44" s="65" t="s">
        <v>37</v>
      </c>
      <c r="D44" s="85">
        <v>2</v>
      </c>
    </row>
    <row r="45" spans="1:4" ht="14.25">
      <c r="A45" s="71"/>
      <c r="B45" s="64"/>
      <c r="C45" s="88" t="s">
        <v>270</v>
      </c>
      <c r="D45" s="85">
        <v>55</v>
      </c>
    </row>
    <row r="46" spans="1:4" ht="14.25">
      <c r="A46" s="71"/>
      <c r="B46" s="64"/>
      <c r="C46" s="86" t="s">
        <v>271</v>
      </c>
      <c r="D46" s="85">
        <v>65</v>
      </c>
    </row>
    <row r="47" spans="1:4" ht="14.25">
      <c r="A47" s="71"/>
      <c r="B47" s="64"/>
      <c r="C47" s="65" t="s">
        <v>38</v>
      </c>
      <c r="D47" s="85">
        <v>65</v>
      </c>
    </row>
    <row r="48" spans="1:4" ht="14.25">
      <c r="A48" s="71"/>
      <c r="B48" s="64"/>
      <c r="C48" s="86" t="s">
        <v>272</v>
      </c>
      <c r="D48" s="85">
        <v>2</v>
      </c>
    </row>
    <row r="49" spans="1:4" ht="14.25">
      <c r="A49" s="71"/>
      <c r="B49" s="64"/>
      <c r="C49" s="65" t="s">
        <v>39</v>
      </c>
      <c r="D49" s="85">
        <v>2</v>
      </c>
    </row>
    <row r="50" spans="1:4" ht="14.25">
      <c r="A50" s="71"/>
      <c r="B50" s="64"/>
      <c r="C50" s="86" t="s">
        <v>273</v>
      </c>
      <c r="D50" s="85">
        <v>15</v>
      </c>
    </row>
    <row r="51" spans="1:4" ht="14.25">
      <c r="A51" s="71"/>
      <c r="B51" s="64"/>
      <c r="C51" s="65" t="s">
        <v>40</v>
      </c>
      <c r="D51" s="85">
        <v>15</v>
      </c>
    </row>
    <row r="52" spans="1:4" ht="14.25">
      <c r="A52" s="71"/>
      <c r="B52" s="64"/>
      <c r="C52" s="86" t="s">
        <v>274</v>
      </c>
      <c r="D52" s="66">
        <v>284</v>
      </c>
    </row>
    <row r="53" spans="1:4" ht="14.25">
      <c r="A53" s="71"/>
      <c r="B53" s="64"/>
      <c r="C53" s="65" t="s">
        <v>41</v>
      </c>
      <c r="D53" s="66">
        <v>203</v>
      </c>
    </row>
    <row r="54" spans="1:4" ht="14.25">
      <c r="A54" s="71"/>
      <c r="B54" s="64"/>
      <c r="C54" s="65" t="s">
        <v>42</v>
      </c>
      <c r="D54" s="66">
        <v>81</v>
      </c>
    </row>
    <row r="55" spans="1:4" ht="14.25">
      <c r="A55" s="71"/>
      <c r="B55" s="64"/>
      <c r="C55" s="65" t="s">
        <v>43</v>
      </c>
      <c r="D55" s="66">
        <v>547</v>
      </c>
    </row>
    <row r="56" spans="1:4" ht="14.25">
      <c r="A56" s="71"/>
      <c r="B56" s="64"/>
      <c r="C56" s="86" t="s">
        <v>275</v>
      </c>
      <c r="D56" s="66">
        <v>70</v>
      </c>
    </row>
    <row r="57" spans="1:4" ht="14.25">
      <c r="A57" s="71"/>
      <c r="B57" s="64"/>
      <c r="C57" s="65" t="s">
        <v>44</v>
      </c>
      <c r="D57" s="66">
        <v>70</v>
      </c>
    </row>
    <row r="58" spans="1:4" ht="14.25">
      <c r="A58" s="71"/>
      <c r="B58" s="64"/>
      <c r="C58" s="86" t="s">
        <v>276</v>
      </c>
      <c r="D58" s="66">
        <v>92</v>
      </c>
    </row>
    <row r="59" spans="1:4" ht="14.25">
      <c r="A59" s="71"/>
      <c r="B59" s="64"/>
      <c r="C59" s="65" t="s">
        <v>45</v>
      </c>
      <c r="D59" s="66">
        <v>77</v>
      </c>
    </row>
    <row r="60" spans="1:4" ht="14.25">
      <c r="A60" s="71"/>
      <c r="B60" s="64"/>
      <c r="C60" s="65" t="s">
        <v>46</v>
      </c>
      <c r="D60" s="66">
        <v>15</v>
      </c>
    </row>
    <row r="61" spans="1:4" ht="14.25">
      <c r="A61" s="71"/>
      <c r="B61" s="64"/>
      <c r="C61" s="88" t="s">
        <v>277</v>
      </c>
      <c r="D61" s="85">
        <v>5</v>
      </c>
    </row>
    <row r="62" spans="1:4" ht="14.25">
      <c r="A62" s="71"/>
      <c r="B62" s="64"/>
      <c r="C62" s="88" t="s">
        <v>278</v>
      </c>
      <c r="D62" s="85">
        <v>5</v>
      </c>
    </row>
    <row r="63" spans="1:4" ht="14.25">
      <c r="A63" s="71"/>
      <c r="B63" s="64"/>
      <c r="C63" s="65" t="s">
        <v>47</v>
      </c>
      <c r="D63" s="66">
        <v>380</v>
      </c>
    </row>
    <row r="64" spans="1:4" ht="14.25">
      <c r="A64" s="71"/>
      <c r="B64" s="64"/>
      <c r="C64" s="65" t="s">
        <v>48</v>
      </c>
      <c r="D64" s="66">
        <v>380</v>
      </c>
    </row>
    <row r="65" spans="1:4" ht="14.25">
      <c r="A65" s="71"/>
      <c r="B65" s="64"/>
      <c r="C65" s="65" t="s">
        <v>49</v>
      </c>
      <c r="D65" s="66">
        <v>772</v>
      </c>
    </row>
    <row r="66" spans="1:4" ht="14.25">
      <c r="A66" s="71"/>
      <c r="B66" s="64"/>
      <c r="C66" s="86" t="s">
        <v>279</v>
      </c>
      <c r="D66" s="66">
        <v>215</v>
      </c>
    </row>
    <row r="67" spans="1:4" ht="14.25">
      <c r="A67" s="71"/>
      <c r="B67" s="64"/>
      <c r="C67" s="88" t="s">
        <v>280</v>
      </c>
      <c r="D67" s="85">
        <v>95</v>
      </c>
    </row>
    <row r="68" spans="1:4" ht="14.25">
      <c r="A68" s="71"/>
      <c r="B68" s="64"/>
      <c r="C68" s="65" t="s">
        <v>50</v>
      </c>
      <c r="D68" s="66">
        <v>120</v>
      </c>
    </row>
    <row r="69" spans="1:4" ht="14.25">
      <c r="A69" s="71"/>
      <c r="B69" s="64"/>
      <c r="C69" s="86" t="s">
        <v>281</v>
      </c>
      <c r="D69" s="66">
        <v>40</v>
      </c>
    </row>
    <row r="70" spans="1:4" ht="14.25">
      <c r="A70" s="71"/>
      <c r="B70" s="64"/>
      <c r="C70" s="65" t="s">
        <v>51</v>
      </c>
      <c r="D70" s="66">
        <v>40</v>
      </c>
    </row>
    <row r="71" spans="1:4" ht="14.25">
      <c r="A71" s="71"/>
      <c r="B71" s="64"/>
      <c r="C71" s="86" t="s">
        <v>282</v>
      </c>
      <c r="D71" s="66">
        <v>517</v>
      </c>
    </row>
    <row r="72" spans="1:4" ht="14.25">
      <c r="A72" s="71"/>
      <c r="B72" s="64"/>
      <c r="C72" s="65" t="s">
        <v>52</v>
      </c>
      <c r="D72" s="66">
        <v>517</v>
      </c>
    </row>
    <row r="73" spans="1:4" ht="14.25">
      <c r="A73" s="71"/>
      <c r="B73" s="64"/>
      <c r="C73" s="65" t="s">
        <v>53</v>
      </c>
      <c r="D73" s="66">
        <v>387</v>
      </c>
    </row>
    <row r="74" spans="1:4" ht="14.25">
      <c r="A74" s="71"/>
      <c r="B74" s="64"/>
      <c r="C74" s="86" t="s">
        <v>283</v>
      </c>
      <c r="D74" s="66">
        <v>289</v>
      </c>
    </row>
    <row r="75" spans="1:4" ht="14.25">
      <c r="A75" s="71"/>
      <c r="B75" s="64"/>
      <c r="C75" s="65" t="s">
        <v>54</v>
      </c>
      <c r="D75" s="66">
        <v>172</v>
      </c>
    </row>
    <row r="76" spans="1:4" ht="14.25">
      <c r="A76" s="71"/>
      <c r="B76" s="64"/>
      <c r="C76" s="88" t="s">
        <v>284</v>
      </c>
      <c r="D76" s="85">
        <v>40</v>
      </c>
    </row>
    <row r="77" spans="1:4" ht="14.25">
      <c r="A77" s="71"/>
      <c r="B77" s="64"/>
      <c r="C77" s="65" t="s">
        <v>55</v>
      </c>
      <c r="D77" s="66">
        <v>77</v>
      </c>
    </row>
    <row r="78" spans="1:4" ht="14.25">
      <c r="A78" s="71"/>
      <c r="B78" s="64"/>
      <c r="C78" s="86" t="s">
        <v>285</v>
      </c>
      <c r="D78" s="66">
        <v>25</v>
      </c>
    </row>
    <row r="79" spans="1:4" ht="14.25">
      <c r="A79" s="71"/>
      <c r="B79" s="64"/>
      <c r="C79" s="65" t="s">
        <v>56</v>
      </c>
      <c r="D79" s="66">
        <v>19</v>
      </c>
    </row>
    <row r="80" spans="1:4" ht="14.25">
      <c r="A80" s="71"/>
      <c r="B80" s="64"/>
      <c r="C80" s="65" t="s">
        <v>57</v>
      </c>
      <c r="D80" s="66">
        <v>4</v>
      </c>
    </row>
    <row r="81" spans="1:4" ht="14.25">
      <c r="A81" s="71"/>
      <c r="B81" s="64"/>
      <c r="C81" s="65" t="s">
        <v>58</v>
      </c>
      <c r="D81" s="66">
        <v>2</v>
      </c>
    </row>
    <row r="82" spans="1:4" ht="14.25">
      <c r="A82" s="71"/>
      <c r="B82" s="64"/>
      <c r="C82" s="86" t="s">
        <v>286</v>
      </c>
      <c r="D82" s="66">
        <v>73</v>
      </c>
    </row>
    <row r="83" spans="1:4" ht="14.25">
      <c r="A83" s="71"/>
      <c r="B83" s="64"/>
      <c r="C83" s="65" t="s">
        <v>59</v>
      </c>
      <c r="D83" s="66">
        <v>3</v>
      </c>
    </row>
    <row r="84" spans="1:4" ht="14.25">
      <c r="A84" s="71"/>
      <c r="B84" s="64"/>
      <c r="C84" s="65" t="s">
        <v>60</v>
      </c>
      <c r="D84" s="66">
        <v>70</v>
      </c>
    </row>
    <row r="85" spans="1:4" ht="14.25">
      <c r="A85" s="71"/>
      <c r="B85" s="64"/>
      <c r="C85" s="65" t="s">
        <v>61</v>
      </c>
      <c r="D85" s="66">
        <v>104</v>
      </c>
    </row>
    <row r="86" spans="1:4" ht="14.25">
      <c r="A86" s="71"/>
      <c r="B86" s="64"/>
      <c r="C86" s="86" t="s">
        <v>287</v>
      </c>
      <c r="D86" s="66">
        <v>10</v>
      </c>
    </row>
    <row r="87" spans="1:4" ht="14.25">
      <c r="A87" s="71"/>
      <c r="B87" s="64"/>
      <c r="C87" s="65" t="s">
        <v>62</v>
      </c>
      <c r="D87" s="66">
        <v>10</v>
      </c>
    </row>
    <row r="88" spans="1:4" ht="14.25">
      <c r="A88" s="71"/>
      <c r="B88" s="64"/>
      <c r="C88" s="86" t="s">
        <v>288</v>
      </c>
      <c r="D88" s="66">
        <v>94</v>
      </c>
    </row>
    <row r="89" spans="1:4" ht="14.25">
      <c r="A89" s="71"/>
      <c r="B89" s="64"/>
      <c r="C89" s="65" t="s">
        <v>63</v>
      </c>
      <c r="D89" s="66">
        <v>94</v>
      </c>
    </row>
    <row r="90" spans="1:4" ht="14.25">
      <c r="A90" s="71"/>
      <c r="B90" s="64"/>
      <c r="C90" s="65" t="s">
        <v>49</v>
      </c>
      <c r="D90" s="66">
        <v>10000</v>
      </c>
    </row>
    <row r="91" spans="1:4" ht="22.5">
      <c r="A91" s="71"/>
      <c r="B91" s="64"/>
      <c r="C91" s="86" t="s">
        <v>289</v>
      </c>
      <c r="D91" s="66">
        <v>10000</v>
      </c>
    </row>
    <row r="92" spans="1:4" ht="14.25">
      <c r="A92" s="71"/>
      <c r="B92" s="64"/>
      <c r="C92" s="65" t="s">
        <v>65</v>
      </c>
      <c r="D92" s="66">
        <v>1000</v>
      </c>
    </row>
    <row r="93" spans="1:6" ht="15" thickBot="1">
      <c r="A93" s="71"/>
      <c r="B93" s="64"/>
      <c r="C93" s="65" t="s">
        <v>66</v>
      </c>
      <c r="D93" s="66">
        <v>9000</v>
      </c>
      <c r="F93" s="92"/>
    </row>
    <row r="94" spans="1:4" ht="15" thickBot="1">
      <c r="A94" s="72" t="s">
        <v>67</v>
      </c>
      <c r="B94" s="64">
        <f>B8+B11+B14+B13+B12</f>
        <v>12136</v>
      </c>
      <c r="C94" s="61" t="s">
        <v>68</v>
      </c>
      <c r="D94" s="73">
        <v>14613</v>
      </c>
    </row>
    <row r="95" spans="1:4" ht="24.75" thickBot="1">
      <c r="A95" s="69" t="s">
        <v>69</v>
      </c>
      <c r="B95" s="64"/>
      <c r="C95" s="74" t="s">
        <v>70</v>
      </c>
      <c r="D95" s="75"/>
    </row>
    <row r="96" spans="1:4" ht="15" thickBot="1">
      <c r="A96" s="69" t="s">
        <v>71</v>
      </c>
      <c r="B96" s="64"/>
      <c r="C96" s="74" t="s">
        <v>72</v>
      </c>
      <c r="D96" s="75"/>
    </row>
    <row r="97" spans="1:4" ht="15" thickBot="1">
      <c r="A97" s="69" t="s">
        <v>73</v>
      </c>
      <c r="B97" s="64">
        <v>2510</v>
      </c>
      <c r="C97" s="76"/>
      <c r="D97" s="75"/>
    </row>
    <row r="98" spans="1:4" ht="15" thickBot="1">
      <c r="A98" s="69" t="s">
        <v>74</v>
      </c>
      <c r="B98" s="64"/>
      <c r="C98" s="77" t="s">
        <v>75</v>
      </c>
      <c r="D98" s="78">
        <v>33</v>
      </c>
    </row>
    <row r="99" spans="1:4" ht="15" thickBot="1">
      <c r="A99" s="79" t="s">
        <v>76</v>
      </c>
      <c r="B99" s="64"/>
      <c r="C99" s="76"/>
      <c r="D99" s="75"/>
    </row>
    <row r="100" spans="1:4" ht="15" thickBot="1">
      <c r="A100" s="79" t="s">
        <v>77</v>
      </c>
      <c r="B100" s="64"/>
      <c r="C100" s="76"/>
      <c r="D100" s="75"/>
    </row>
    <row r="101" spans="1:4" ht="15" thickBot="1">
      <c r="A101" s="79" t="s">
        <v>78</v>
      </c>
      <c r="B101" s="64"/>
      <c r="C101" s="76"/>
      <c r="D101" s="75"/>
    </row>
    <row r="102" spans="1:4" ht="15" thickBot="1">
      <c r="A102" s="27" t="s">
        <v>79</v>
      </c>
      <c r="B102" s="80">
        <v>14646</v>
      </c>
      <c r="C102" s="72" t="s">
        <v>80</v>
      </c>
      <c r="D102" s="81">
        <f>D94+D98</f>
        <v>14646</v>
      </c>
    </row>
    <row r="103" spans="1:2" ht="14.25">
      <c r="A103" s="82"/>
      <c r="B103" s="82"/>
    </row>
    <row r="104" spans="1:2" ht="14.25">
      <c r="A104" s="1"/>
      <c r="B104" s="1"/>
    </row>
    <row r="105" ht="54" customHeight="1"/>
    <row r="107" ht="24" customHeight="1"/>
    <row r="108" ht="24" customHeight="1"/>
    <row r="110" ht="22.5" customHeight="1"/>
    <row r="114" ht="33.75" customHeight="1"/>
    <row r="117" ht="22.5" customHeight="1"/>
    <row r="118" ht="22.5" customHeight="1"/>
    <row r="122" ht="22.5" customHeight="1"/>
  </sheetData>
  <sheetProtection/>
  <mergeCells count="3">
    <mergeCell ref="A3:D3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17.50390625" style="0" customWidth="1"/>
    <col min="2" max="2" width="14.00390625" style="0" customWidth="1"/>
    <col min="3" max="3" width="31.875" style="0" customWidth="1"/>
    <col min="4" max="4" width="17.875" style="0" customWidth="1"/>
    <col min="6" max="6" width="11.625" style="0" bestFit="1" customWidth="1"/>
  </cols>
  <sheetData>
    <row r="1" spans="1:4" ht="27" customHeight="1">
      <c r="A1" s="97" t="s">
        <v>248</v>
      </c>
      <c r="B1" s="97"/>
      <c r="C1" s="97"/>
      <c r="D1" s="97"/>
    </row>
    <row r="2" spans="1:4" ht="24.75" customHeight="1">
      <c r="A2" s="48" t="s">
        <v>81</v>
      </c>
      <c r="B2" s="49" t="s">
        <v>82</v>
      </c>
      <c r="C2" s="49"/>
      <c r="D2" s="25" t="s">
        <v>2</v>
      </c>
    </row>
    <row r="3" spans="1:4" ht="29.25" customHeight="1">
      <c r="A3" s="102" t="s">
        <v>83</v>
      </c>
      <c r="B3" s="102"/>
      <c r="C3" s="102" t="s">
        <v>4</v>
      </c>
      <c r="D3" s="102"/>
    </row>
    <row r="4" spans="1:4" ht="39" customHeight="1" thickBot="1">
      <c r="A4" s="23" t="s">
        <v>84</v>
      </c>
      <c r="B4" s="23" t="s">
        <v>6</v>
      </c>
      <c r="C4" s="23" t="s">
        <v>84</v>
      </c>
      <c r="D4" s="23" t="s">
        <v>6</v>
      </c>
    </row>
    <row r="5" spans="1:6" ht="20.25" customHeight="1" thickBot="1">
      <c r="A5" s="50" t="s">
        <v>85</v>
      </c>
      <c r="B5" s="51">
        <f>SUM(B6:B7)</f>
        <v>12021</v>
      </c>
      <c r="C5" s="65" t="s">
        <v>9</v>
      </c>
      <c r="D5" s="133">
        <v>2227</v>
      </c>
      <c r="F5" s="135"/>
    </row>
    <row r="6" spans="1:4" ht="20.25" customHeight="1" thickBot="1">
      <c r="A6" s="50" t="s">
        <v>10</v>
      </c>
      <c r="B6" s="51">
        <v>4531</v>
      </c>
      <c r="C6" s="86" t="s">
        <v>257</v>
      </c>
      <c r="D6" s="133">
        <v>2032</v>
      </c>
    </row>
    <row r="7" spans="1:4" ht="20.25" customHeight="1" thickBot="1">
      <c r="A7" s="50" t="s">
        <v>11</v>
      </c>
      <c r="B7" s="51">
        <v>7490</v>
      </c>
      <c r="C7" s="65" t="s">
        <v>14</v>
      </c>
      <c r="D7" s="133">
        <v>1753</v>
      </c>
    </row>
    <row r="8" spans="1:4" ht="20.25" customHeight="1" thickBot="1">
      <c r="A8" s="52"/>
      <c r="B8" s="51"/>
      <c r="C8" s="65" t="s">
        <v>16</v>
      </c>
      <c r="D8" s="133">
        <v>240</v>
      </c>
    </row>
    <row r="9" spans="1:4" ht="20.25" customHeight="1" thickBot="1">
      <c r="A9" s="52"/>
      <c r="B9" s="51"/>
      <c r="C9" s="65" t="s">
        <v>18</v>
      </c>
      <c r="D9" s="133">
        <v>5</v>
      </c>
    </row>
    <row r="10" spans="1:4" ht="20.25" customHeight="1" thickBot="1">
      <c r="A10" s="52"/>
      <c r="B10" s="51"/>
      <c r="C10" s="65" t="s">
        <v>19</v>
      </c>
      <c r="D10" s="133">
        <v>4</v>
      </c>
    </row>
    <row r="11" spans="1:4" ht="20.25" customHeight="1" thickBot="1">
      <c r="A11" s="52"/>
      <c r="B11" s="51"/>
      <c r="C11" s="65" t="s">
        <v>20</v>
      </c>
      <c r="D11" s="133">
        <v>30</v>
      </c>
    </row>
    <row r="12" spans="1:4" ht="20.25" customHeight="1" thickBot="1">
      <c r="A12" s="52"/>
      <c r="B12" s="51"/>
      <c r="C12" s="86" t="s">
        <v>258</v>
      </c>
      <c r="D12" s="133">
        <v>25</v>
      </c>
    </row>
    <row r="13" spans="1:4" ht="20.25" customHeight="1" thickBot="1">
      <c r="A13" s="52"/>
      <c r="B13" s="51"/>
      <c r="C13" s="65" t="s">
        <v>21</v>
      </c>
      <c r="D13" s="133">
        <v>20</v>
      </c>
    </row>
    <row r="14" spans="1:4" ht="20.25" customHeight="1" thickBot="1">
      <c r="A14" s="52"/>
      <c r="B14" s="51"/>
      <c r="C14" s="65" t="s">
        <v>22</v>
      </c>
      <c r="D14" s="133">
        <v>5</v>
      </c>
    </row>
    <row r="15" spans="1:4" ht="20.25" customHeight="1" thickBot="1">
      <c r="A15" s="52"/>
      <c r="B15" s="51"/>
      <c r="C15" s="86" t="s">
        <v>259</v>
      </c>
      <c r="D15" s="133">
        <v>5</v>
      </c>
    </row>
    <row r="16" spans="1:4" ht="20.25" customHeight="1" thickBot="1">
      <c r="A16" s="52"/>
      <c r="B16" s="51"/>
      <c r="C16" s="65" t="s">
        <v>23</v>
      </c>
      <c r="D16" s="133">
        <v>5</v>
      </c>
    </row>
    <row r="17" spans="1:4" ht="20.25" customHeight="1" thickBot="1">
      <c r="A17" s="52"/>
      <c r="B17" s="51"/>
      <c r="C17" s="88" t="s">
        <v>260</v>
      </c>
      <c r="D17" s="133">
        <v>5</v>
      </c>
    </row>
    <row r="18" spans="1:4" ht="20.25" customHeight="1" thickBot="1">
      <c r="A18" s="52"/>
      <c r="B18" s="51"/>
      <c r="C18" s="87" t="s">
        <v>24</v>
      </c>
      <c r="D18" s="133">
        <v>5</v>
      </c>
    </row>
    <row r="19" spans="1:4" ht="20.25" customHeight="1" thickBot="1">
      <c r="A19" s="52"/>
      <c r="B19" s="51"/>
      <c r="C19" s="88" t="s">
        <v>261</v>
      </c>
      <c r="D19" s="133">
        <v>5</v>
      </c>
    </row>
    <row r="20" spans="1:4" ht="20.25" customHeight="1" thickBot="1">
      <c r="A20" s="52"/>
      <c r="B20" s="51"/>
      <c r="C20" s="87" t="s">
        <v>25</v>
      </c>
      <c r="D20" s="133">
        <v>5</v>
      </c>
    </row>
    <row r="21" spans="1:4" ht="20.25" customHeight="1" thickBot="1">
      <c r="A21" s="52"/>
      <c r="B21" s="51"/>
      <c r="C21" s="88" t="s">
        <v>262</v>
      </c>
      <c r="D21" s="133">
        <v>60</v>
      </c>
    </row>
    <row r="22" spans="1:4" ht="20.25" customHeight="1" thickBot="1">
      <c r="A22" s="52"/>
      <c r="B22" s="51"/>
      <c r="C22" s="87" t="s">
        <v>26</v>
      </c>
      <c r="D22" s="133">
        <v>60</v>
      </c>
    </row>
    <row r="23" spans="1:4" ht="20.25" customHeight="1" thickBot="1">
      <c r="A23" s="52"/>
      <c r="B23" s="51"/>
      <c r="C23" s="88" t="s">
        <v>263</v>
      </c>
      <c r="D23" s="133">
        <v>30</v>
      </c>
    </row>
    <row r="24" spans="1:4" ht="20.25" customHeight="1" thickBot="1">
      <c r="A24" s="52"/>
      <c r="B24" s="51"/>
      <c r="C24" s="87" t="s">
        <v>27</v>
      </c>
      <c r="D24" s="133">
        <v>30</v>
      </c>
    </row>
    <row r="25" spans="1:4" ht="20.25" customHeight="1" thickBot="1">
      <c r="A25" s="52"/>
      <c r="B25" s="51"/>
      <c r="C25" s="88" t="s">
        <v>264</v>
      </c>
      <c r="D25" s="133">
        <v>65</v>
      </c>
    </row>
    <row r="26" spans="1:4" ht="20.25" customHeight="1" thickBot="1">
      <c r="A26" s="52"/>
      <c r="B26" s="51"/>
      <c r="C26" s="87" t="s">
        <v>28</v>
      </c>
      <c r="D26" s="133">
        <v>65</v>
      </c>
    </row>
    <row r="27" spans="1:4" ht="20.25" customHeight="1" thickBot="1">
      <c r="A27" s="52"/>
      <c r="B27" s="51"/>
      <c r="C27" s="87" t="s">
        <v>29</v>
      </c>
      <c r="D27" s="133">
        <v>10</v>
      </c>
    </row>
    <row r="28" spans="1:4" ht="20.25" customHeight="1" thickBot="1">
      <c r="A28" s="52"/>
      <c r="B28" s="51"/>
      <c r="C28" s="88" t="s">
        <v>256</v>
      </c>
      <c r="D28" s="133">
        <v>10</v>
      </c>
    </row>
    <row r="29" spans="1:4" ht="20.25" customHeight="1" thickBot="1">
      <c r="A29" s="52"/>
      <c r="B29" s="51"/>
      <c r="C29" s="87" t="s">
        <v>30</v>
      </c>
      <c r="D29" s="133">
        <v>10</v>
      </c>
    </row>
    <row r="30" spans="1:4" ht="20.25" customHeight="1" thickBot="1">
      <c r="A30" s="52"/>
      <c r="B30" s="51"/>
      <c r="C30" s="87" t="s">
        <v>31</v>
      </c>
      <c r="D30" s="133">
        <v>28</v>
      </c>
    </row>
    <row r="31" spans="1:4" ht="20.25" customHeight="1" thickBot="1">
      <c r="A31" s="52"/>
      <c r="B31" s="51"/>
      <c r="C31" s="86" t="s">
        <v>265</v>
      </c>
      <c r="D31" s="133">
        <v>28</v>
      </c>
    </row>
    <row r="32" spans="1:4" ht="20.25" customHeight="1" thickBot="1">
      <c r="A32" s="52"/>
      <c r="B32" s="51"/>
      <c r="C32" s="65" t="s">
        <v>32</v>
      </c>
      <c r="D32" s="133">
        <v>28</v>
      </c>
    </row>
    <row r="33" spans="1:4" ht="20.25" customHeight="1" thickBot="1">
      <c r="A33" s="52"/>
      <c r="B33" s="51"/>
      <c r="C33" s="65" t="s">
        <v>33</v>
      </c>
      <c r="D33" s="133">
        <v>84</v>
      </c>
    </row>
    <row r="34" spans="1:4" ht="20.25" customHeight="1" thickBot="1">
      <c r="A34" s="52"/>
      <c r="B34" s="51"/>
      <c r="C34" s="86" t="s">
        <v>267</v>
      </c>
      <c r="D34" s="133">
        <v>84</v>
      </c>
    </row>
    <row r="35" spans="2:4" ht="20.25" customHeight="1" thickBot="1">
      <c r="B35" s="51"/>
      <c r="C35" s="88" t="s">
        <v>266</v>
      </c>
      <c r="D35" s="133">
        <v>10</v>
      </c>
    </row>
    <row r="36" spans="1:4" ht="20.25" customHeight="1" thickBot="1">
      <c r="A36" s="24"/>
      <c r="B36" s="24"/>
      <c r="C36" s="65" t="s">
        <v>34</v>
      </c>
      <c r="D36" s="133">
        <v>74</v>
      </c>
    </row>
    <row r="37" spans="1:4" ht="20.25" customHeight="1" thickBot="1">
      <c r="A37" s="24"/>
      <c r="B37" s="24"/>
      <c r="C37" s="65" t="s">
        <v>35</v>
      </c>
      <c r="D37" s="133">
        <v>454</v>
      </c>
    </row>
    <row r="38" spans="1:4" ht="20.25" customHeight="1" thickBot="1">
      <c r="A38" s="24"/>
      <c r="B38" s="24"/>
      <c r="C38" s="86" t="s">
        <v>268</v>
      </c>
      <c r="D38" s="133">
        <v>31</v>
      </c>
    </row>
    <row r="39" spans="1:4" ht="20.25" customHeight="1" thickBot="1">
      <c r="A39" s="24"/>
      <c r="B39" s="24"/>
      <c r="C39" s="65" t="s">
        <v>36</v>
      </c>
      <c r="D39" s="133">
        <v>31</v>
      </c>
    </row>
    <row r="40" spans="1:4" ht="20.25" customHeight="1" thickBot="1">
      <c r="A40" s="24"/>
      <c r="B40" s="24"/>
      <c r="C40" s="86" t="s">
        <v>269</v>
      </c>
      <c r="D40" s="133">
        <v>57</v>
      </c>
    </row>
    <row r="41" spans="1:4" ht="20.25" customHeight="1" thickBot="1">
      <c r="A41" s="24"/>
      <c r="B41" s="24"/>
      <c r="C41" s="65" t="s">
        <v>37</v>
      </c>
      <c r="D41" s="133">
        <v>2</v>
      </c>
    </row>
    <row r="42" spans="1:4" ht="20.25" customHeight="1" thickBot="1">
      <c r="A42" s="24"/>
      <c r="B42" s="24"/>
      <c r="C42" s="88" t="s">
        <v>270</v>
      </c>
      <c r="D42" s="133">
        <v>55</v>
      </c>
    </row>
    <row r="43" spans="1:4" ht="20.25" customHeight="1" thickBot="1">
      <c r="A43" s="24"/>
      <c r="B43" s="24"/>
      <c r="C43" s="86" t="s">
        <v>271</v>
      </c>
      <c r="D43" s="133">
        <v>65</v>
      </c>
    </row>
    <row r="44" spans="1:4" ht="20.25" customHeight="1" thickBot="1">
      <c r="A44" s="24"/>
      <c r="B44" s="24"/>
      <c r="C44" s="65" t="s">
        <v>38</v>
      </c>
      <c r="D44" s="133">
        <v>65</v>
      </c>
    </row>
    <row r="45" spans="1:4" ht="20.25" customHeight="1" thickBot="1">
      <c r="A45" s="24"/>
      <c r="B45" s="24"/>
      <c r="C45" s="86" t="s">
        <v>272</v>
      </c>
      <c r="D45" s="133">
        <v>2</v>
      </c>
    </row>
    <row r="46" spans="1:4" ht="20.25" customHeight="1" thickBot="1">
      <c r="A46" s="24"/>
      <c r="B46" s="24"/>
      <c r="C46" s="65" t="s">
        <v>39</v>
      </c>
      <c r="D46" s="133">
        <v>2</v>
      </c>
    </row>
    <row r="47" spans="1:4" ht="20.25" customHeight="1" thickBot="1">
      <c r="A47" s="24"/>
      <c r="B47" s="24"/>
      <c r="C47" s="86" t="s">
        <v>273</v>
      </c>
      <c r="D47" s="133">
        <v>15</v>
      </c>
    </row>
    <row r="48" spans="1:4" ht="20.25" customHeight="1" thickBot="1">
      <c r="A48" s="24"/>
      <c r="B48" s="24"/>
      <c r="C48" s="65" t="s">
        <v>40</v>
      </c>
      <c r="D48" s="133">
        <v>15</v>
      </c>
    </row>
    <row r="49" spans="1:4" ht="20.25" customHeight="1" thickBot="1">
      <c r="A49" s="24"/>
      <c r="B49" s="24"/>
      <c r="C49" s="86" t="s">
        <v>274</v>
      </c>
      <c r="D49" s="133">
        <v>284</v>
      </c>
    </row>
    <row r="50" spans="1:4" ht="20.25" customHeight="1" thickBot="1">
      <c r="A50" s="52"/>
      <c r="B50" s="51"/>
      <c r="C50" s="65" t="s">
        <v>41</v>
      </c>
      <c r="D50" s="133">
        <v>203</v>
      </c>
    </row>
    <row r="51" spans="1:4" ht="20.25" customHeight="1" thickBot="1">
      <c r="A51" s="52"/>
      <c r="B51" s="51"/>
      <c r="C51" s="65" t="s">
        <v>42</v>
      </c>
      <c r="D51" s="133">
        <v>81</v>
      </c>
    </row>
    <row r="52" spans="1:4" ht="20.25" customHeight="1" thickBot="1">
      <c r="A52" s="52"/>
      <c r="B52" s="51"/>
      <c r="C52" s="65" t="s">
        <v>43</v>
      </c>
      <c r="D52" s="133">
        <v>547</v>
      </c>
    </row>
    <row r="53" spans="1:4" ht="20.25" customHeight="1" thickBot="1">
      <c r="A53" s="52"/>
      <c r="B53" s="51"/>
      <c r="C53" s="86" t="s">
        <v>275</v>
      </c>
      <c r="D53" s="133">
        <v>70</v>
      </c>
    </row>
    <row r="54" spans="1:4" ht="20.25" customHeight="1" thickBot="1">
      <c r="A54" s="52"/>
      <c r="B54" s="51"/>
      <c r="C54" s="65" t="s">
        <v>44</v>
      </c>
      <c r="D54" s="133">
        <v>70</v>
      </c>
    </row>
    <row r="55" spans="1:4" ht="20.25" customHeight="1" thickBot="1">
      <c r="A55" s="52"/>
      <c r="B55" s="51"/>
      <c r="C55" s="86" t="s">
        <v>276</v>
      </c>
      <c r="D55" s="133">
        <v>92</v>
      </c>
    </row>
    <row r="56" spans="1:4" ht="20.25" customHeight="1" thickBot="1">
      <c r="A56" s="52"/>
      <c r="B56" s="51"/>
      <c r="C56" s="65" t="s">
        <v>45</v>
      </c>
      <c r="D56" s="133">
        <v>77</v>
      </c>
    </row>
    <row r="57" spans="1:4" ht="20.25" customHeight="1" thickBot="1">
      <c r="A57" s="52"/>
      <c r="B57" s="51"/>
      <c r="C57" s="65" t="s">
        <v>46</v>
      </c>
      <c r="D57" s="133">
        <v>15</v>
      </c>
    </row>
    <row r="58" spans="2:4" ht="20.25" customHeight="1" thickBot="1">
      <c r="B58" s="51"/>
      <c r="C58" s="88" t="s">
        <v>277</v>
      </c>
      <c r="D58" s="133">
        <v>5</v>
      </c>
    </row>
    <row r="59" spans="1:4" ht="20.25" customHeight="1" thickBot="1">
      <c r="A59" s="24"/>
      <c r="B59" s="24"/>
      <c r="C59" s="88" t="s">
        <v>278</v>
      </c>
      <c r="D59" s="133">
        <v>5</v>
      </c>
    </row>
    <row r="60" spans="1:4" ht="20.25" customHeight="1" thickBot="1">
      <c r="A60" s="24"/>
      <c r="B60" s="24"/>
      <c r="C60" s="65" t="s">
        <v>47</v>
      </c>
      <c r="D60" s="133">
        <v>380</v>
      </c>
    </row>
    <row r="61" spans="1:4" ht="20.25" customHeight="1" thickBot="1">
      <c r="A61" s="24"/>
      <c r="B61" s="24"/>
      <c r="C61" s="65" t="s">
        <v>48</v>
      </c>
      <c r="D61" s="133">
        <v>380</v>
      </c>
    </row>
    <row r="62" spans="1:4" ht="20.25" customHeight="1" thickBot="1">
      <c r="A62" s="24"/>
      <c r="B62" s="24"/>
      <c r="C62" s="65" t="s">
        <v>49</v>
      </c>
      <c r="D62" s="133">
        <v>772</v>
      </c>
    </row>
    <row r="63" spans="1:4" ht="20.25" customHeight="1" thickBot="1">
      <c r="A63" s="24"/>
      <c r="B63" s="24"/>
      <c r="C63" s="86" t="s">
        <v>279</v>
      </c>
      <c r="D63" s="133">
        <v>215</v>
      </c>
    </row>
    <row r="64" spans="1:4" ht="20.25" customHeight="1" thickBot="1">
      <c r="A64" s="24"/>
      <c r="B64" s="24"/>
      <c r="C64" s="88" t="s">
        <v>280</v>
      </c>
      <c r="D64" s="133">
        <v>95</v>
      </c>
    </row>
    <row r="65" spans="1:4" ht="20.25" customHeight="1" thickBot="1">
      <c r="A65" s="24"/>
      <c r="B65" s="24"/>
      <c r="C65" s="65" t="s">
        <v>50</v>
      </c>
      <c r="D65" s="133">
        <v>120</v>
      </c>
    </row>
    <row r="66" spans="1:4" ht="20.25" customHeight="1" thickBot="1">
      <c r="A66" s="24"/>
      <c r="B66" s="24"/>
      <c r="C66" s="86" t="s">
        <v>281</v>
      </c>
      <c r="D66" s="133">
        <v>40</v>
      </c>
    </row>
    <row r="67" spans="1:4" ht="20.25" customHeight="1" thickBot="1">
      <c r="A67" s="24"/>
      <c r="B67" s="24"/>
      <c r="C67" s="65" t="s">
        <v>51</v>
      </c>
      <c r="D67" s="133">
        <v>40</v>
      </c>
    </row>
    <row r="68" spans="1:4" ht="20.25" customHeight="1" thickBot="1">
      <c r="A68" s="24"/>
      <c r="B68" s="24"/>
      <c r="C68" s="86" t="s">
        <v>282</v>
      </c>
      <c r="D68" s="133">
        <v>517</v>
      </c>
    </row>
    <row r="69" spans="1:4" ht="20.25" customHeight="1" thickBot="1">
      <c r="A69" s="24"/>
      <c r="B69" s="24"/>
      <c r="C69" s="65" t="s">
        <v>52</v>
      </c>
      <c r="D69" s="133">
        <v>517</v>
      </c>
    </row>
    <row r="70" spans="1:4" ht="20.25" customHeight="1" thickBot="1">
      <c r="A70" s="24"/>
      <c r="B70" s="24"/>
      <c r="C70" s="65" t="s">
        <v>53</v>
      </c>
      <c r="D70" s="133">
        <v>387</v>
      </c>
    </row>
    <row r="71" spans="1:4" ht="20.25" customHeight="1" thickBot="1">
      <c r="A71" s="24"/>
      <c r="B71" s="24"/>
      <c r="C71" s="86" t="s">
        <v>283</v>
      </c>
      <c r="D71" s="133">
        <v>289</v>
      </c>
    </row>
    <row r="72" spans="1:4" ht="20.25" customHeight="1" thickBot="1">
      <c r="A72" s="24"/>
      <c r="B72" s="24"/>
      <c r="C72" s="65" t="s">
        <v>54</v>
      </c>
      <c r="D72" s="133">
        <v>172</v>
      </c>
    </row>
    <row r="73" spans="1:4" ht="20.25" customHeight="1" thickBot="1">
      <c r="A73" s="24"/>
      <c r="B73" s="24"/>
      <c r="C73" s="88" t="s">
        <v>284</v>
      </c>
      <c r="D73" s="133">
        <v>40</v>
      </c>
    </row>
    <row r="74" spans="1:4" ht="20.25" customHeight="1" thickBot="1">
      <c r="A74" s="24"/>
      <c r="B74" s="24"/>
      <c r="C74" s="65" t="s">
        <v>55</v>
      </c>
      <c r="D74" s="133">
        <v>77</v>
      </c>
    </row>
    <row r="75" spans="1:4" ht="20.25" customHeight="1" thickBot="1">
      <c r="A75" s="24"/>
      <c r="B75" s="24"/>
      <c r="C75" s="86" t="s">
        <v>285</v>
      </c>
      <c r="D75" s="133">
        <v>25</v>
      </c>
    </row>
    <row r="76" spans="1:4" ht="20.25" customHeight="1" thickBot="1">
      <c r="A76" s="24"/>
      <c r="B76" s="24"/>
      <c r="C76" s="65" t="s">
        <v>56</v>
      </c>
      <c r="D76" s="133">
        <v>19</v>
      </c>
    </row>
    <row r="77" spans="1:4" ht="20.25" customHeight="1" thickBot="1">
      <c r="A77" s="24"/>
      <c r="B77" s="24"/>
      <c r="C77" s="65" t="s">
        <v>57</v>
      </c>
      <c r="D77" s="133">
        <v>4</v>
      </c>
    </row>
    <row r="78" spans="1:4" ht="20.25" customHeight="1" thickBot="1">
      <c r="A78" s="24"/>
      <c r="B78" s="24"/>
      <c r="C78" s="65" t="s">
        <v>58</v>
      </c>
      <c r="D78" s="133">
        <v>2</v>
      </c>
    </row>
    <row r="79" spans="1:4" ht="20.25" customHeight="1" thickBot="1">
      <c r="A79" s="24"/>
      <c r="B79" s="24"/>
      <c r="C79" s="86" t="s">
        <v>286</v>
      </c>
      <c r="D79" s="133">
        <v>73</v>
      </c>
    </row>
    <row r="80" spans="1:4" ht="20.25" customHeight="1" thickBot="1">
      <c r="A80" s="24"/>
      <c r="B80" s="24"/>
      <c r="C80" s="65" t="s">
        <v>59</v>
      </c>
      <c r="D80" s="133">
        <v>3</v>
      </c>
    </row>
    <row r="81" spans="1:4" ht="20.25" customHeight="1" thickBot="1">
      <c r="A81" s="24"/>
      <c r="B81" s="24"/>
      <c r="C81" s="65" t="s">
        <v>60</v>
      </c>
      <c r="D81" s="133">
        <v>70</v>
      </c>
    </row>
    <row r="82" spans="1:4" ht="20.25" customHeight="1" thickBot="1">
      <c r="A82" s="24"/>
      <c r="B82" s="24"/>
      <c r="C82" s="65" t="s">
        <v>61</v>
      </c>
      <c r="D82" s="133">
        <v>104</v>
      </c>
    </row>
    <row r="83" spans="1:4" ht="20.25" customHeight="1" thickBot="1">
      <c r="A83" s="24"/>
      <c r="B83" s="24"/>
      <c r="C83" s="86" t="s">
        <v>287</v>
      </c>
      <c r="D83" s="133">
        <v>10</v>
      </c>
    </row>
    <row r="84" spans="1:4" ht="20.25" customHeight="1" thickBot="1">
      <c r="A84" s="24"/>
      <c r="B84" s="24"/>
      <c r="C84" s="65" t="s">
        <v>62</v>
      </c>
      <c r="D84" s="133">
        <v>10</v>
      </c>
    </row>
    <row r="85" spans="1:4" ht="20.25" customHeight="1" thickBot="1">
      <c r="A85" s="24"/>
      <c r="B85" s="24"/>
      <c r="C85" s="86" t="s">
        <v>288</v>
      </c>
      <c r="D85" s="133">
        <v>94</v>
      </c>
    </row>
    <row r="86" spans="1:4" ht="20.25" customHeight="1" thickBot="1">
      <c r="A86" s="24"/>
      <c r="B86" s="24"/>
      <c r="C86" s="65" t="s">
        <v>63</v>
      </c>
      <c r="D86" s="133">
        <v>94</v>
      </c>
    </row>
    <row r="87" spans="1:4" ht="20.25" customHeight="1" thickBot="1">
      <c r="A87" s="24"/>
      <c r="B87" s="24"/>
      <c r="C87" s="65" t="s">
        <v>49</v>
      </c>
      <c r="D87" s="133">
        <v>7490</v>
      </c>
    </row>
    <row r="88" spans="1:4" ht="20.25" customHeight="1" thickBot="1">
      <c r="A88" s="24"/>
      <c r="B88" s="24"/>
      <c r="C88" s="86" t="s">
        <v>289</v>
      </c>
      <c r="D88" s="66">
        <f>SUM(D89:D90)</f>
        <v>7490</v>
      </c>
    </row>
    <row r="89" spans="1:4" ht="20.25" customHeight="1" thickBot="1">
      <c r="A89" s="24"/>
      <c r="B89" s="24"/>
      <c r="C89" s="65" t="s">
        <v>65</v>
      </c>
      <c r="D89" s="66">
        <v>640</v>
      </c>
    </row>
    <row r="90" spans="1:4" ht="20.25" customHeight="1" thickBot="1">
      <c r="A90" s="24"/>
      <c r="B90" s="24"/>
      <c r="C90" s="65" t="s">
        <v>66</v>
      </c>
      <c r="D90" s="66">
        <v>6850</v>
      </c>
    </row>
    <row r="91" spans="1:4" ht="20.25" customHeight="1" thickBot="1">
      <c r="A91" s="50" t="s">
        <v>86</v>
      </c>
      <c r="B91" s="53">
        <f>B5</f>
        <v>12021</v>
      </c>
      <c r="C91" s="61" t="s">
        <v>68</v>
      </c>
      <c r="D91" s="73">
        <f>D5+D27+D30+D33+D37+D52+D62+D70+D82+D87</f>
        <v>12103</v>
      </c>
    </row>
    <row r="92" ht="20.25" customHeight="1"/>
    <row r="93" ht="20.25" customHeight="1"/>
    <row r="94" ht="20.2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76">
      <selection activeCell="C88" sqref="C7:C88"/>
    </sheetView>
  </sheetViews>
  <sheetFormatPr defaultColWidth="9.00390625" defaultRowHeight="14.25"/>
  <cols>
    <col min="1" max="1" width="13.50390625" style="0" customWidth="1"/>
    <col min="2" max="2" width="23.00390625" style="0" customWidth="1"/>
    <col min="3" max="3" width="17.00390625" style="0" customWidth="1"/>
    <col min="4" max="7" width="13.50390625" style="0" customWidth="1"/>
  </cols>
  <sheetData>
    <row r="1" spans="1:7" ht="54" customHeight="1">
      <c r="A1" s="103" t="s">
        <v>249</v>
      </c>
      <c r="B1" s="103"/>
      <c r="C1" s="103"/>
      <c r="D1" s="103"/>
      <c r="E1" s="103"/>
      <c r="F1" s="103"/>
      <c r="G1" s="83"/>
    </row>
    <row r="2" spans="1:7" ht="15" thickBot="1">
      <c r="A2" s="104" t="s">
        <v>87</v>
      </c>
      <c r="B2" s="104"/>
      <c r="C2" s="17"/>
      <c r="D2" s="17"/>
      <c r="E2" s="105" t="s">
        <v>2</v>
      </c>
      <c r="F2" s="105"/>
      <c r="G2" s="90"/>
    </row>
    <row r="3" spans="1:7" ht="14.25">
      <c r="A3" s="106" t="s">
        <v>88</v>
      </c>
      <c r="B3" s="106" t="s">
        <v>89</v>
      </c>
      <c r="C3" s="106" t="s">
        <v>90</v>
      </c>
      <c r="D3" s="106" t="s">
        <v>91</v>
      </c>
      <c r="E3" s="106" t="s">
        <v>92</v>
      </c>
      <c r="F3" s="106" t="s">
        <v>93</v>
      </c>
      <c r="G3" s="84"/>
    </row>
    <row r="4" spans="1:7" ht="15" thickBot="1">
      <c r="A4" s="107"/>
      <c r="B4" s="107"/>
      <c r="C4" s="107"/>
      <c r="D4" s="107"/>
      <c r="E4" s="107"/>
      <c r="F4" s="107"/>
      <c r="G4" s="84"/>
    </row>
    <row r="5" spans="1:7" ht="15" thickBot="1">
      <c r="A5" s="21" t="s">
        <v>94</v>
      </c>
      <c r="B5" s="20" t="s">
        <v>94</v>
      </c>
      <c r="C5" s="20">
        <v>1</v>
      </c>
      <c r="D5" s="20">
        <v>2</v>
      </c>
      <c r="E5" s="20">
        <v>3</v>
      </c>
      <c r="F5" s="20">
        <v>4</v>
      </c>
      <c r="G5" s="84"/>
    </row>
    <row r="6" spans="1:7" ht="15" thickBot="1">
      <c r="A6" s="43"/>
      <c r="B6" s="47" t="s">
        <v>95</v>
      </c>
      <c r="C6" s="131">
        <f>SUM(D6:E6)</f>
        <v>4613</v>
      </c>
      <c r="D6" s="130">
        <f>D7+D29+D32+D35+D39+D54+D64+D72+D84</f>
        <v>2428</v>
      </c>
      <c r="E6" s="130">
        <f>E7+E29+E32+E35+E39+E54+E64+E72+E84</f>
        <v>2185</v>
      </c>
      <c r="F6" s="132"/>
      <c r="G6" s="91"/>
    </row>
    <row r="7" spans="1:7" ht="15" thickBot="1">
      <c r="A7" s="45" t="s">
        <v>96</v>
      </c>
      <c r="B7" s="93" t="s">
        <v>9</v>
      </c>
      <c r="C7" s="131">
        <f aca="true" t="shared" si="0" ref="C7:C70">SUM(D7:E7)</f>
        <v>2227</v>
      </c>
      <c r="D7" s="133">
        <f>D8+D14+D17+D19+D21+D23+D25+D27</f>
        <v>1469</v>
      </c>
      <c r="E7" s="133">
        <f>E8+E14+E17+E19+E21+E23+E25+E27</f>
        <v>758</v>
      </c>
      <c r="F7" s="132"/>
      <c r="G7" s="91"/>
    </row>
    <row r="8" spans="1:7" ht="23.25" thickBot="1">
      <c r="A8" s="45" t="s">
        <v>97</v>
      </c>
      <c r="B8" s="94" t="s">
        <v>257</v>
      </c>
      <c r="C8" s="131">
        <f t="shared" si="0"/>
        <v>2032</v>
      </c>
      <c r="D8" s="133">
        <f>SUM(D9:D13)</f>
        <v>1404</v>
      </c>
      <c r="E8" s="133">
        <f>SUM(E9:E13)</f>
        <v>628</v>
      </c>
      <c r="F8" s="132"/>
      <c r="G8" s="91"/>
    </row>
    <row r="9" spans="1:7" ht="15" thickBot="1">
      <c r="A9" s="45" t="s">
        <v>98</v>
      </c>
      <c r="B9" s="93" t="s">
        <v>14</v>
      </c>
      <c r="C9" s="131">
        <f t="shared" si="0"/>
        <v>1753</v>
      </c>
      <c r="D9" s="133">
        <v>1164</v>
      </c>
      <c r="E9" s="130">
        <v>589</v>
      </c>
      <c r="F9" s="132"/>
      <c r="G9" s="91"/>
    </row>
    <row r="10" spans="1:7" ht="15" thickBot="1">
      <c r="A10" s="45" t="s">
        <v>99</v>
      </c>
      <c r="B10" s="93" t="s">
        <v>16</v>
      </c>
      <c r="C10" s="131">
        <f t="shared" si="0"/>
        <v>240</v>
      </c>
      <c r="D10" s="133">
        <v>240</v>
      </c>
      <c r="E10" s="133"/>
      <c r="F10" s="132"/>
      <c r="G10" s="91"/>
    </row>
    <row r="11" spans="1:7" ht="15" thickBot="1">
      <c r="A11" s="45" t="s">
        <v>100</v>
      </c>
      <c r="B11" s="93" t="s">
        <v>18</v>
      </c>
      <c r="C11" s="131">
        <f t="shared" si="0"/>
        <v>5</v>
      </c>
      <c r="D11" s="133">
        <v>0</v>
      </c>
      <c r="E11" s="130">
        <v>5</v>
      </c>
      <c r="F11" s="132"/>
      <c r="G11" s="91"/>
    </row>
    <row r="12" spans="1:7" ht="15" thickBot="1">
      <c r="A12" s="45" t="s">
        <v>101</v>
      </c>
      <c r="B12" s="93" t="s">
        <v>19</v>
      </c>
      <c r="C12" s="131">
        <f t="shared" si="0"/>
        <v>4</v>
      </c>
      <c r="D12" s="133">
        <v>0</v>
      </c>
      <c r="E12" s="130">
        <v>4</v>
      </c>
      <c r="F12" s="132"/>
      <c r="G12" s="91"/>
    </row>
    <row r="13" spans="1:7" ht="23.25" thickBot="1">
      <c r="A13" s="45" t="s">
        <v>102</v>
      </c>
      <c r="B13" s="93" t="s">
        <v>20</v>
      </c>
      <c r="C13" s="131">
        <f t="shared" si="0"/>
        <v>30</v>
      </c>
      <c r="D13" s="133">
        <v>0</v>
      </c>
      <c r="E13" s="130">
        <v>30</v>
      </c>
      <c r="F13" s="132"/>
      <c r="G13" s="91"/>
    </row>
    <row r="14" spans="1:7" ht="15" thickBot="1">
      <c r="A14" s="45" t="s">
        <v>103</v>
      </c>
      <c r="B14" s="94" t="s">
        <v>258</v>
      </c>
      <c r="C14" s="131">
        <f t="shared" si="0"/>
        <v>25</v>
      </c>
      <c r="D14" s="133">
        <f>SUM(D15:D16)</f>
        <v>0</v>
      </c>
      <c r="E14" s="133">
        <f>SUM(E15:E16)</f>
        <v>25</v>
      </c>
      <c r="F14" s="132"/>
      <c r="G14" s="91"/>
    </row>
    <row r="15" spans="1:7" ht="15" thickBot="1">
      <c r="A15" s="45" t="s">
        <v>104</v>
      </c>
      <c r="B15" s="93" t="s">
        <v>21</v>
      </c>
      <c r="C15" s="131">
        <f t="shared" si="0"/>
        <v>20</v>
      </c>
      <c r="D15" s="133">
        <v>0</v>
      </c>
      <c r="E15" s="130">
        <v>20</v>
      </c>
      <c r="F15" s="132"/>
      <c r="G15" s="91"/>
    </row>
    <row r="16" spans="1:7" ht="15" thickBot="1">
      <c r="A16" s="45" t="s">
        <v>105</v>
      </c>
      <c r="B16" s="93" t="s">
        <v>22</v>
      </c>
      <c r="C16" s="131">
        <f t="shared" si="0"/>
        <v>5</v>
      </c>
      <c r="D16" s="133">
        <v>0</v>
      </c>
      <c r="E16" s="130">
        <v>5</v>
      </c>
      <c r="F16" s="132"/>
      <c r="G16" s="91"/>
    </row>
    <row r="17" spans="1:7" ht="15" thickBot="1">
      <c r="A17" s="45" t="s">
        <v>106</v>
      </c>
      <c r="B17" s="94" t="s">
        <v>259</v>
      </c>
      <c r="C17" s="131">
        <f t="shared" si="0"/>
        <v>5</v>
      </c>
      <c r="D17" s="133">
        <f>SUM(D18)</f>
        <v>0</v>
      </c>
      <c r="E17" s="133">
        <f>SUM(E18)</f>
        <v>5</v>
      </c>
      <c r="F17" s="132"/>
      <c r="G17" s="91"/>
    </row>
    <row r="18" spans="1:7" ht="15" thickBot="1">
      <c r="A18" s="45" t="s">
        <v>107</v>
      </c>
      <c r="B18" s="93" t="s">
        <v>23</v>
      </c>
      <c r="C18" s="131">
        <f t="shared" si="0"/>
        <v>5</v>
      </c>
      <c r="D18" s="133">
        <v>0</v>
      </c>
      <c r="E18" s="130">
        <v>5</v>
      </c>
      <c r="F18" s="132"/>
      <c r="G18" s="91"/>
    </row>
    <row r="19" spans="1:7" ht="15" thickBot="1">
      <c r="A19" s="45" t="s">
        <v>108</v>
      </c>
      <c r="B19" s="95" t="s">
        <v>260</v>
      </c>
      <c r="C19" s="131">
        <f t="shared" si="0"/>
        <v>5</v>
      </c>
      <c r="D19" s="133">
        <f>SUM(D20)</f>
        <v>0</v>
      </c>
      <c r="E19" s="133">
        <f>SUM(E20)</f>
        <v>5</v>
      </c>
      <c r="F19" s="132"/>
      <c r="G19" s="91"/>
    </row>
    <row r="20" spans="1:7" ht="15" thickBot="1">
      <c r="A20" s="45" t="s">
        <v>109</v>
      </c>
      <c r="B20" s="96" t="s">
        <v>24</v>
      </c>
      <c r="C20" s="131">
        <f t="shared" si="0"/>
        <v>5</v>
      </c>
      <c r="D20" s="133">
        <v>0</v>
      </c>
      <c r="E20" s="130">
        <v>5</v>
      </c>
      <c r="F20" s="132"/>
      <c r="G20" s="91"/>
    </row>
    <row r="21" spans="1:7" ht="15" thickBot="1">
      <c r="A21" s="45" t="s">
        <v>110</v>
      </c>
      <c r="B21" s="95" t="s">
        <v>261</v>
      </c>
      <c r="C21" s="131">
        <f t="shared" si="0"/>
        <v>5</v>
      </c>
      <c r="D21" s="133">
        <f>SUM(D22)</f>
        <v>0</v>
      </c>
      <c r="E21" s="133">
        <f>SUM(E22)</f>
        <v>5</v>
      </c>
      <c r="F21" s="132"/>
      <c r="G21" s="91"/>
    </row>
    <row r="22" spans="1:7" ht="15" thickBot="1">
      <c r="A22" s="45" t="s">
        <v>111</v>
      </c>
      <c r="B22" s="96" t="s">
        <v>25</v>
      </c>
      <c r="C22" s="131">
        <f t="shared" si="0"/>
        <v>5</v>
      </c>
      <c r="D22" s="133">
        <v>0</v>
      </c>
      <c r="E22" s="130">
        <v>5</v>
      </c>
      <c r="F22" s="132"/>
      <c r="G22" s="91"/>
    </row>
    <row r="23" spans="1:7" ht="15" thickBot="1">
      <c r="A23" s="45" t="s">
        <v>112</v>
      </c>
      <c r="B23" s="95" t="s">
        <v>262</v>
      </c>
      <c r="C23" s="131">
        <f t="shared" si="0"/>
        <v>60</v>
      </c>
      <c r="D23" s="133">
        <f>SUM(D24)</f>
        <v>0</v>
      </c>
      <c r="E23" s="133">
        <f>SUM(E24)</f>
        <v>60</v>
      </c>
      <c r="F23" s="132"/>
      <c r="G23" s="91"/>
    </row>
    <row r="24" spans="1:7" ht="15" thickBot="1">
      <c r="A24" s="45" t="s">
        <v>113</v>
      </c>
      <c r="B24" s="96" t="s">
        <v>26</v>
      </c>
      <c r="C24" s="131">
        <f t="shared" si="0"/>
        <v>60</v>
      </c>
      <c r="D24" s="133">
        <v>0</v>
      </c>
      <c r="E24" s="130">
        <v>60</v>
      </c>
      <c r="F24" s="132"/>
      <c r="G24" s="91"/>
    </row>
    <row r="25" spans="1:7" ht="15" thickBot="1">
      <c r="A25" s="45" t="s">
        <v>114</v>
      </c>
      <c r="B25" s="95" t="s">
        <v>263</v>
      </c>
      <c r="C25" s="131">
        <f t="shared" si="0"/>
        <v>30</v>
      </c>
      <c r="D25" s="133">
        <f>SUM(D26)</f>
        <v>0</v>
      </c>
      <c r="E25" s="133">
        <f>SUM(E26)</f>
        <v>30</v>
      </c>
      <c r="F25" s="132"/>
      <c r="G25" s="91"/>
    </row>
    <row r="26" spans="1:7" ht="15" thickBot="1">
      <c r="A26" s="45" t="s">
        <v>115</v>
      </c>
      <c r="B26" s="96" t="s">
        <v>27</v>
      </c>
      <c r="C26" s="131">
        <f t="shared" si="0"/>
        <v>30</v>
      </c>
      <c r="D26" s="133">
        <v>0</v>
      </c>
      <c r="E26" s="130">
        <v>30</v>
      </c>
      <c r="F26" s="132"/>
      <c r="G26" s="91"/>
    </row>
    <row r="27" spans="1:7" ht="15" thickBot="1">
      <c r="A27" s="45" t="s">
        <v>116</v>
      </c>
      <c r="B27" s="95" t="s">
        <v>264</v>
      </c>
      <c r="C27" s="131">
        <f t="shared" si="0"/>
        <v>65</v>
      </c>
      <c r="D27" s="133">
        <f>SUM(D28)</f>
        <v>65</v>
      </c>
      <c r="E27" s="130">
        <v>0</v>
      </c>
      <c r="F27" s="132"/>
      <c r="G27" s="91"/>
    </row>
    <row r="28" spans="1:7" ht="15" thickBot="1">
      <c r="A28" s="45" t="s">
        <v>117</v>
      </c>
      <c r="B28" s="96" t="s">
        <v>28</v>
      </c>
      <c r="C28" s="131">
        <f t="shared" si="0"/>
        <v>65</v>
      </c>
      <c r="D28" s="133">
        <v>65</v>
      </c>
      <c r="E28" s="130">
        <v>0</v>
      </c>
      <c r="F28" s="132"/>
      <c r="G28" s="91"/>
    </row>
    <row r="29" spans="1:7" ht="15" thickBot="1">
      <c r="A29" s="45" t="s">
        <v>118</v>
      </c>
      <c r="B29" s="96" t="s">
        <v>29</v>
      </c>
      <c r="C29" s="131">
        <f t="shared" si="0"/>
        <v>10</v>
      </c>
      <c r="D29" s="133">
        <f>SUM(D30)</f>
        <v>0</v>
      </c>
      <c r="E29" s="133">
        <f>SUM(E30)</f>
        <v>10</v>
      </c>
      <c r="F29" s="132"/>
      <c r="G29" s="91"/>
    </row>
    <row r="30" spans="1:7" ht="15" thickBot="1">
      <c r="A30" s="45" t="s">
        <v>119</v>
      </c>
      <c r="B30" s="95" t="s">
        <v>256</v>
      </c>
      <c r="C30" s="131">
        <f t="shared" si="0"/>
        <v>10</v>
      </c>
      <c r="D30" s="133">
        <f>SUM(D31)</f>
        <v>0</v>
      </c>
      <c r="E30" s="133">
        <f>SUM(E31)</f>
        <v>10</v>
      </c>
      <c r="F30" s="132"/>
      <c r="G30" s="91"/>
    </row>
    <row r="31" spans="1:7" ht="15" thickBot="1">
      <c r="A31" s="45" t="s">
        <v>120</v>
      </c>
      <c r="B31" s="96" t="s">
        <v>30</v>
      </c>
      <c r="C31" s="131">
        <f t="shared" si="0"/>
        <v>10</v>
      </c>
      <c r="D31" s="133">
        <v>0</v>
      </c>
      <c r="E31" s="130">
        <v>10</v>
      </c>
      <c r="F31" s="132"/>
      <c r="G31" s="91"/>
    </row>
    <row r="32" spans="1:7" ht="15" thickBot="1">
      <c r="A32" s="45" t="s">
        <v>121</v>
      </c>
      <c r="B32" s="96" t="s">
        <v>31</v>
      </c>
      <c r="C32" s="131">
        <f t="shared" si="0"/>
        <v>28</v>
      </c>
      <c r="D32" s="133">
        <f>SUM(D33)</f>
        <v>0</v>
      </c>
      <c r="E32" s="133">
        <f>SUM(E33)</f>
        <v>28</v>
      </c>
      <c r="F32" s="132"/>
      <c r="G32" s="91"/>
    </row>
    <row r="33" spans="1:7" ht="15" thickBot="1">
      <c r="A33" s="45" t="s">
        <v>122</v>
      </c>
      <c r="B33" s="94" t="s">
        <v>265</v>
      </c>
      <c r="C33" s="131">
        <f t="shared" si="0"/>
        <v>28</v>
      </c>
      <c r="D33" s="133">
        <f>SUM(D34)</f>
        <v>0</v>
      </c>
      <c r="E33" s="133">
        <f>SUM(E34)</f>
        <v>28</v>
      </c>
      <c r="F33" s="132"/>
      <c r="G33" s="91"/>
    </row>
    <row r="34" spans="1:7" ht="15" thickBot="1">
      <c r="A34" s="45" t="s">
        <v>123</v>
      </c>
      <c r="B34" s="93" t="s">
        <v>32</v>
      </c>
      <c r="C34" s="131">
        <f t="shared" si="0"/>
        <v>28</v>
      </c>
      <c r="D34" s="133">
        <v>0</v>
      </c>
      <c r="E34" s="130">
        <v>28</v>
      </c>
      <c r="F34" s="132"/>
      <c r="G34" s="91"/>
    </row>
    <row r="35" spans="1:7" ht="15" thickBot="1">
      <c r="A35" s="45" t="s">
        <v>124</v>
      </c>
      <c r="B35" s="93" t="s">
        <v>33</v>
      </c>
      <c r="C35" s="131">
        <f t="shared" si="0"/>
        <v>84</v>
      </c>
      <c r="D35" s="133">
        <f>SUM(D36)</f>
        <v>69</v>
      </c>
      <c r="E35" s="133">
        <f>SUM(E36)</f>
        <v>15</v>
      </c>
      <c r="F35" s="132"/>
      <c r="G35" s="91"/>
    </row>
    <row r="36" spans="1:7" ht="15" thickBot="1">
      <c r="A36" s="45" t="s">
        <v>125</v>
      </c>
      <c r="B36" s="94" t="s">
        <v>267</v>
      </c>
      <c r="C36" s="131">
        <f t="shared" si="0"/>
        <v>84</v>
      </c>
      <c r="D36" s="133">
        <f>SUM(D37:D38)</f>
        <v>69</v>
      </c>
      <c r="E36" s="133">
        <f>SUM(E37:E38)</f>
        <v>15</v>
      </c>
      <c r="F36" s="132"/>
      <c r="G36" s="91"/>
    </row>
    <row r="37" spans="1:7" ht="15" thickBot="1">
      <c r="A37" s="45" t="s">
        <v>290</v>
      </c>
      <c r="B37" s="95" t="s">
        <v>266</v>
      </c>
      <c r="C37" s="131">
        <f t="shared" si="0"/>
        <v>10</v>
      </c>
      <c r="D37" s="133">
        <v>0</v>
      </c>
      <c r="E37" s="130">
        <v>10</v>
      </c>
      <c r="F37" s="132"/>
      <c r="G37" s="91"/>
    </row>
    <row r="38" spans="1:7" ht="15" thickBot="1">
      <c r="A38" s="45" t="s">
        <v>126</v>
      </c>
      <c r="B38" s="93" t="s">
        <v>34</v>
      </c>
      <c r="C38" s="131">
        <f t="shared" si="0"/>
        <v>74</v>
      </c>
      <c r="D38" s="133">
        <v>69</v>
      </c>
      <c r="E38" s="130">
        <v>5</v>
      </c>
      <c r="F38" s="132"/>
      <c r="G38" s="91"/>
    </row>
    <row r="39" spans="1:7" ht="15" thickBot="1">
      <c r="A39" s="45" t="s">
        <v>127</v>
      </c>
      <c r="B39" s="93" t="s">
        <v>35</v>
      </c>
      <c r="C39" s="131">
        <f t="shared" si="0"/>
        <v>454</v>
      </c>
      <c r="D39" s="133">
        <f>D40+D42+D45+D47+D49+D51</f>
        <v>315</v>
      </c>
      <c r="E39" s="133">
        <f>E40+E42+E45+E47+E49+E51</f>
        <v>139</v>
      </c>
      <c r="F39" s="132"/>
      <c r="G39" s="91"/>
    </row>
    <row r="40" spans="1:7" ht="15" thickBot="1">
      <c r="A40" s="45" t="s">
        <v>128</v>
      </c>
      <c r="B40" s="94" t="s">
        <v>268</v>
      </c>
      <c r="C40" s="131">
        <f t="shared" si="0"/>
        <v>31</v>
      </c>
      <c r="D40" s="133">
        <f>SUM(D41)</f>
        <v>31</v>
      </c>
      <c r="E40" s="130">
        <v>0</v>
      </c>
      <c r="F40" s="132"/>
      <c r="G40" s="91"/>
    </row>
    <row r="41" spans="1:7" ht="23.25" thickBot="1">
      <c r="A41" s="45" t="s">
        <v>129</v>
      </c>
      <c r="B41" s="93" t="s">
        <v>36</v>
      </c>
      <c r="C41" s="131">
        <f t="shared" si="0"/>
        <v>31</v>
      </c>
      <c r="D41" s="133">
        <v>31</v>
      </c>
      <c r="E41" s="130">
        <v>0</v>
      </c>
      <c r="F41" s="132"/>
      <c r="G41" s="91"/>
    </row>
    <row r="42" spans="1:7" ht="15" thickBot="1">
      <c r="A42" s="45" t="s">
        <v>130</v>
      </c>
      <c r="B42" s="94" t="s">
        <v>269</v>
      </c>
      <c r="C42" s="131">
        <f t="shared" si="0"/>
        <v>57</v>
      </c>
      <c r="D42" s="133">
        <f>SUM(D43:D44)</f>
        <v>0</v>
      </c>
      <c r="E42" s="133">
        <f>SUM(E43:E44)</f>
        <v>57</v>
      </c>
      <c r="F42" s="132"/>
      <c r="G42" s="91"/>
    </row>
    <row r="43" spans="1:7" ht="15" thickBot="1">
      <c r="A43" s="45" t="s">
        <v>131</v>
      </c>
      <c r="B43" s="93" t="s">
        <v>37</v>
      </c>
      <c r="C43" s="131">
        <f t="shared" si="0"/>
        <v>2</v>
      </c>
      <c r="D43" s="133">
        <v>0</v>
      </c>
      <c r="E43" s="130">
        <v>2</v>
      </c>
      <c r="F43" s="132"/>
      <c r="G43" s="91"/>
    </row>
    <row r="44" spans="1:7" ht="15" thickBot="1">
      <c r="A44" s="45" t="s">
        <v>291</v>
      </c>
      <c r="B44" s="95" t="s">
        <v>270</v>
      </c>
      <c r="C44" s="131">
        <f t="shared" si="0"/>
        <v>55</v>
      </c>
      <c r="D44" s="133">
        <v>0</v>
      </c>
      <c r="E44" s="130">
        <v>55</v>
      </c>
      <c r="F44" s="132"/>
      <c r="G44" s="91"/>
    </row>
    <row r="45" spans="1:7" ht="15" thickBot="1">
      <c r="A45" s="45" t="s">
        <v>132</v>
      </c>
      <c r="B45" s="94" t="s">
        <v>271</v>
      </c>
      <c r="C45" s="131">
        <f t="shared" si="0"/>
        <v>65</v>
      </c>
      <c r="D45" s="133">
        <f>SUM(D46)</f>
        <v>0</v>
      </c>
      <c r="E45" s="133">
        <f>SUM(E46)</f>
        <v>65</v>
      </c>
      <c r="F45" s="132"/>
      <c r="G45" s="91"/>
    </row>
    <row r="46" spans="1:7" ht="15" thickBot="1">
      <c r="A46" s="45" t="s">
        <v>133</v>
      </c>
      <c r="B46" s="93" t="s">
        <v>38</v>
      </c>
      <c r="C46" s="131">
        <f t="shared" si="0"/>
        <v>65</v>
      </c>
      <c r="D46" s="133">
        <v>0</v>
      </c>
      <c r="E46" s="130">
        <v>65</v>
      </c>
      <c r="F46" s="132"/>
      <c r="G46" s="91"/>
    </row>
    <row r="47" spans="1:7" ht="15" thickBot="1">
      <c r="A47" s="45" t="s">
        <v>134</v>
      </c>
      <c r="B47" s="94" t="s">
        <v>272</v>
      </c>
      <c r="C47" s="131">
        <f t="shared" si="0"/>
        <v>2</v>
      </c>
      <c r="D47" s="133">
        <f>SUM(D48)</f>
        <v>0</v>
      </c>
      <c r="E47" s="133">
        <f>SUM(E48)</f>
        <v>2</v>
      </c>
      <c r="F47" s="132"/>
      <c r="G47" s="91"/>
    </row>
    <row r="48" spans="1:7" ht="15" thickBot="1">
      <c r="A48" s="45" t="s">
        <v>135</v>
      </c>
      <c r="B48" s="93" t="s">
        <v>39</v>
      </c>
      <c r="C48" s="131">
        <f t="shared" si="0"/>
        <v>2</v>
      </c>
      <c r="D48" s="133">
        <v>0</v>
      </c>
      <c r="E48" s="130">
        <v>2</v>
      </c>
      <c r="F48" s="132"/>
      <c r="G48" s="91"/>
    </row>
    <row r="49" spans="1:7" ht="15" thickBot="1">
      <c r="A49" s="45" t="s">
        <v>136</v>
      </c>
      <c r="B49" s="94" t="s">
        <v>273</v>
      </c>
      <c r="C49" s="131">
        <f t="shared" si="0"/>
        <v>15</v>
      </c>
      <c r="D49" s="133">
        <f>SUM(D50)</f>
        <v>0</v>
      </c>
      <c r="E49" s="133">
        <f>SUM(E50)</f>
        <v>15</v>
      </c>
      <c r="F49" s="132"/>
      <c r="G49" s="91"/>
    </row>
    <row r="50" spans="1:7" ht="15" thickBot="1">
      <c r="A50" s="45" t="s">
        <v>137</v>
      </c>
      <c r="B50" s="93" t="s">
        <v>40</v>
      </c>
      <c r="C50" s="131">
        <f t="shared" si="0"/>
        <v>15</v>
      </c>
      <c r="D50" s="133">
        <v>0</v>
      </c>
      <c r="E50" s="130">
        <v>15</v>
      </c>
      <c r="F50" s="132"/>
      <c r="G50" s="91"/>
    </row>
    <row r="51" spans="1:7" ht="15" thickBot="1">
      <c r="A51" s="45" t="s">
        <v>138</v>
      </c>
      <c r="B51" s="94" t="s">
        <v>274</v>
      </c>
      <c r="C51" s="131">
        <f t="shared" si="0"/>
        <v>284</v>
      </c>
      <c r="D51" s="133">
        <f>SUM(D52:D53)</f>
        <v>284</v>
      </c>
      <c r="E51" s="130">
        <v>0</v>
      </c>
      <c r="F51" s="132"/>
      <c r="G51" s="91"/>
    </row>
    <row r="52" spans="1:7" ht="23.25" thickBot="1">
      <c r="A52" s="45" t="s">
        <v>139</v>
      </c>
      <c r="B52" s="93" t="s">
        <v>41</v>
      </c>
      <c r="C52" s="131">
        <f t="shared" si="0"/>
        <v>203</v>
      </c>
      <c r="D52" s="133">
        <v>203</v>
      </c>
      <c r="E52" s="130">
        <v>0</v>
      </c>
      <c r="F52" s="132"/>
      <c r="G52" s="91"/>
    </row>
    <row r="53" spans="1:7" ht="23.25" thickBot="1">
      <c r="A53" s="45" t="s">
        <v>140</v>
      </c>
      <c r="B53" s="93" t="s">
        <v>42</v>
      </c>
      <c r="C53" s="131">
        <f t="shared" si="0"/>
        <v>81</v>
      </c>
      <c r="D53" s="133">
        <v>81</v>
      </c>
      <c r="E53" s="130">
        <v>0</v>
      </c>
      <c r="F53" s="132"/>
      <c r="G53" s="91"/>
    </row>
    <row r="54" spans="1:7" ht="15" thickBot="1">
      <c r="A54" s="45" t="s">
        <v>141</v>
      </c>
      <c r="B54" s="93" t="s">
        <v>43</v>
      </c>
      <c r="C54" s="131">
        <f t="shared" si="0"/>
        <v>547</v>
      </c>
      <c r="D54" s="133">
        <f>D55+D57+D60+D62</f>
        <v>77</v>
      </c>
      <c r="E54" s="133">
        <f>E55+E57+E60+E62</f>
        <v>470</v>
      </c>
      <c r="F54" s="132"/>
      <c r="G54" s="91"/>
    </row>
    <row r="55" spans="1:7" ht="15" thickBot="1">
      <c r="A55" s="45" t="s">
        <v>142</v>
      </c>
      <c r="B55" s="94" t="s">
        <v>275</v>
      </c>
      <c r="C55" s="131">
        <f t="shared" si="0"/>
        <v>70</v>
      </c>
      <c r="D55" s="133">
        <f>SUM(D56)</f>
        <v>0</v>
      </c>
      <c r="E55" s="133">
        <f>SUM(E56)</f>
        <v>70</v>
      </c>
      <c r="F55" s="132"/>
      <c r="G55" s="91"/>
    </row>
    <row r="56" spans="1:7" ht="15" thickBot="1">
      <c r="A56" s="45" t="s">
        <v>143</v>
      </c>
      <c r="B56" s="93" t="s">
        <v>44</v>
      </c>
      <c r="C56" s="131">
        <f t="shared" si="0"/>
        <v>70</v>
      </c>
      <c r="D56" s="133"/>
      <c r="E56" s="130">
        <v>70</v>
      </c>
      <c r="F56" s="132"/>
      <c r="G56" s="91"/>
    </row>
    <row r="57" spans="1:7" ht="15" thickBot="1">
      <c r="A57" s="45" t="s">
        <v>144</v>
      </c>
      <c r="B57" s="94" t="s">
        <v>276</v>
      </c>
      <c r="C57" s="131">
        <f t="shared" si="0"/>
        <v>92</v>
      </c>
      <c r="D57" s="133">
        <f>SUM(D58:D59)</f>
        <v>77</v>
      </c>
      <c r="E57" s="133">
        <f>SUM(E58:E59)</f>
        <v>15</v>
      </c>
      <c r="F57" s="132"/>
      <c r="G57" s="91"/>
    </row>
    <row r="58" spans="1:7" ht="15" thickBot="1">
      <c r="A58" s="45" t="s">
        <v>145</v>
      </c>
      <c r="B58" s="93" t="s">
        <v>45</v>
      </c>
      <c r="C58" s="131">
        <f t="shared" si="0"/>
        <v>77</v>
      </c>
      <c r="D58" s="133">
        <v>77</v>
      </c>
      <c r="E58" s="130">
        <v>0</v>
      </c>
      <c r="F58" s="132"/>
      <c r="G58" s="91"/>
    </row>
    <row r="59" spans="1:7" ht="15" thickBot="1">
      <c r="A59" s="45" t="s">
        <v>146</v>
      </c>
      <c r="B59" s="93" t="s">
        <v>46</v>
      </c>
      <c r="C59" s="131">
        <f t="shared" si="0"/>
        <v>15</v>
      </c>
      <c r="D59" s="133">
        <v>0</v>
      </c>
      <c r="E59" s="130">
        <v>15</v>
      </c>
      <c r="F59" s="132"/>
      <c r="G59" s="91"/>
    </row>
    <row r="60" spans="1:7" ht="15" thickBot="1">
      <c r="A60" s="45" t="s">
        <v>292</v>
      </c>
      <c r="B60" s="95" t="s">
        <v>277</v>
      </c>
      <c r="C60" s="131">
        <f t="shared" si="0"/>
        <v>5</v>
      </c>
      <c r="D60" s="133">
        <f>SUM(D61)</f>
        <v>0</v>
      </c>
      <c r="E60" s="133">
        <f>SUM(E61)</f>
        <v>5</v>
      </c>
      <c r="F60" s="132"/>
      <c r="G60" s="91"/>
    </row>
    <row r="61" spans="1:7" ht="15" thickBot="1">
      <c r="A61" s="45" t="s">
        <v>293</v>
      </c>
      <c r="B61" s="95" t="s">
        <v>278</v>
      </c>
      <c r="C61" s="131">
        <f t="shared" si="0"/>
        <v>5</v>
      </c>
      <c r="D61" s="133">
        <v>0</v>
      </c>
      <c r="E61" s="130">
        <v>5</v>
      </c>
      <c r="F61" s="132"/>
      <c r="G61" s="91"/>
    </row>
    <row r="62" spans="1:7" ht="15" thickBot="1">
      <c r="A62" s="45" t="s">
        <v>147</v>
      </c>
      <c r="B62" s="93" t="s">
        <v>47</v>
      </c>
      <c r="C62" s="131">
        <f t="shared" si="0"/>
        <v>380</v>
      </c>
      <c r="D62" s="133">
        <f>SUM(D63)</f>
        <v>0</v>
      </c>
      <c r="E62" s="133">
        <f>SUM(E63)</f>
        <v>380</v>
      </c>
      <c r="F62" s="132"/>
      <c r="G62" s="91"/>
    </row>
    <row r="63" spans="1:7" ht="23.25" thickBot="1">
      <c r="A63" s="45" t="s">
        <v>148</v>
      </c>
      <c r="B63" s="93" t="s">
        <v>48</v>
      </c>
      <c r="C63" s="131">
        <f t="shared" si="0"/>
        <v>380</v>
      </c>
      <c r="D63" s="133">
        <v>0</v>
      </c>
      <c r="E63" s="130">
        <v>380</v>
      </c>
      <c r="F63" s="132"/>
      <c r="G63" s="91"/>
    </row>
    <row r="64" spans="1:7" ht="15" thickBot="1">
      <c r="A64" s="45" t="s">
        <v>149</v>
      </c>
      <c r="B64" s="93" t="s">
        <v>49</v>
      </c>
      <c r="C64" s="131">
        <f t="shared" si="0"/>
        <v>772</v>
      </c>
      <c r="D64" s="133">
        <f>D65+D68+D70</f>
        <v>143</v>
      </c>
      <c r="E64" s="133">
        <f>E65+E68+E70</f>
        <v>629</v>
      </c>
      <c r="F64" s="132"/>
      <c r="G64" s="91"/>
    </row>
    <row r="65" spans="1:7" ht="15" thickBot="1">
      <c r="A65" s="45" t="s">
        <v>150</v>
      </c>
      <c r="B65" s="94" t="s">
        <v>279</v>
      </c>
      <c r="C65" s="131">
        <f t="shared" si="0"/>
        <v>215</v>
      </c>
      <c r="D65" s="133">
        <f>SUM(D66:D67)</f>
        <v>0</v>
      </c>
      <c r="E65" s="133">
        <f>SUM(E66:E67)</f>
        <v>215</v>
      </c>
      <c r="F65" s="132"/>
      <c r="G65" s="91"/>
    </row>
    <row r="66" spans="1:7" ht="15" thickBot="1">
      <c r="A66" s="45" t="s">
        <v>294</v>
      </c>
      <c r="B66" s="95" t="s">
        <v>280</v>
      </c>
      <c r="C66" s="131">
        <f t="shared" si="0"/>
        <v>95</v>
      </c>
      <c r="D66" s="133">
        <v>0</v>
      </c>
      <c r="E66" s="130">
        <v>95</v>
      </c>
      <c r="F66" s="132"/>
      <c r="G66" s="91"/>
    </row>
    <row r="67" spans="1:7" ht="15" thickBot="1">
      <c r="A67" s="45" t="s">
        <v>151</v>
      </c>
      <c r="B67" s="93" t="s">
        <v>50</v>
      </c>
      <c r="C67" s="131">
        <f t="shared" si="0"/>
        <v>120</v>
      </c>
      <c r="D67" s="133">
        <v>0</v>
      </c>
      <c r="E67" s="130">
        <v>120</v>
      </c>
      <c r="F67" s="132"/>
      <c r="G67" s="91"/>
    </row>
    <row r="68" spans="1:7" ht="15" thickBot="1">
      <c r="A68" s="45" t="s">
        <v>152</v>
      </c>
      <c r="B68" s="94" t="s">
        <v>281</v>
      </c>
      <c r="C68" s="131">
        <f t="shared" si="0"/>
        <v>40</v>
      </c>
      <c r="D68" s="133">
        <f>SUM(D69)</f>
        <v>0</v>
      </c>
      <c r="E68" s="133">
        <f>SUM(E69)</f>
        <v>40</v>
      </c>
      <c r="F68" s="132"/>
      <c r="G68" s="91"/>
    </row>
    <row r="69" spans="1:7" ht="15" thickBot="1">
      <c r="A69" s="45" t="s">
        <v>153</v>
      </c>
      <c r="B69" s="93" t="s">
        <v>51</v>
      </c>
      <c r="C69" s="131">
        <f t="shared" si="0"/>
        <v>40</v>
      </c>
      <c r="D69" s="133">
        <v>0</v>
      </c>
      <c r="E69" s="130">
        <v>40</v>
      </c>
      <c r="F69" s="132"/>
      <c r="G69" s="91"/>
    </row>
    <row r="70" spans="1:7" ht="15" thickBot="1">
      <c r="A70" s="45" t="s">
        <v>295</v>
      </c>
      <c r="B70" s="94" t="s">
        <v>282</v>
      </c>
      <c r="C70" s="131">
        <f t="shared" si="0"/>
        <v>517</v>
      </c>
      <c r="D70" s="133">
        <f>SUM(D71)</f>
        <v>143</v>
      </c>
      <c r="E70" s="133">
        <f>SUM(E71)</f>
        <v>374</v>
      </c>
      <c r="F70" s="132"/>
      <c r="G70" s="91"/>
    </row>
    <row r="71" spans="1:7" ht="15" thickBot="1">
      <c r="A71" s="45" t="s">
        <v>296</v>
      </c>
      <c r="B71" s="93" t="s">
        <v>52</v>
      </c>
      <c r="C71" s="131">
        <f aca="true" t="shared" si="1" ref="C71:C88">SUM(D71:E71)</f>
        <v>517</v>
      </c>
      <c r="D71" s="133">
        <v>143</v>
      </c>
      <c r="E71" s="130">
        <v>374</v>
      </c>
      <c r="F71" s="132"/>
      <c r="G71" s="91"/>
    </row>
    <row r="72" spans="1:7" ht="15" thickBot="1">
      <c r="A72" s="45" t="s">
        <v>157</v>
      </c>
      <c r="B72" s="93" t="s">
        <v>53</v>
      </c>
      <c r="C72" s="131">
        <f t="shared" si="1"/>
        <v>387</v>
      </c>
      <c r="D72" s="133">
        <f>D73+D77+D81</f>
        <v>261</v>
      </c>
      <c r="E72" s="133">
        <f>E73+E77+E81</f>
        <v>126</v>
      </c>
      <c r="F72" s="132"/>
      <c r="G72" s="91"/>
    </row>
    <row r="73" spans="1:7" ht="15" thickBot="1">
      <c r="A73" s="45" t="s">
        <v>158</v>
      </c>
      <c r="B73" s="94" t="s">
        <v>283</v>
      </c>
      <c r="C73" s="131">
        <f t="shared" si="1"/>
        <v>289</v>
      </c>
      <c r="D73" s="133">
        <f>SUM(D74:D76)</f>
        <v>172</v>
      </c>
      <c r="E73" s="133">
        <f>SUM(E74:E76)</f>
        <v>117</v>
      </c>
      <c r="F73" s="132"/>
      <c r="G73" s="91"/>
    </row>
    <row r="74" spans="1:7" ht="15" thickBot="1">
      <c r="A74" s="45" t="s">
        <v>159</v>
      </c>
      <c r="B74" s="93" t="s">
        <v>54</v>
      </c>
      <c r="C74" s="131">
        <f t="shared" si="1"/>
        <v>172</v>
      </c>
      <c r="D74" s="133">
        <v>172</v>
      </c>
      <c r="E74" s="130">
        <v>0</v>
      </c>
      <c r="F74" s="132"/>
      <c r="G74" s="91"/>
    </row>
    <row r="75" spans="1:7" ht="15" thickBot="1">
      <c r="A75" s="45" t="s">
        <v>297</v>
      </c>
      <c r="B75" s="95" t="s">
        <v>284</v>
      </c>
      <c r="C75" s="131">
        <f t="shared" si="1"/>
        <v>40</v>
      </c>
      <c r="D75" s="133">
        <v>0</v>
      </c>
      <c r="E75" s="130">
        <v>40</v>
      </c>
      <c r="F75" s="132"/>
      <c r="G75" s="91"/>
    </row>
    <row r="76" spans="1:7" ht="15" thickBot="1">
      <c r="A76" s="45" t="s">
        <v>160</v>
      </c>
      <c r="B76" s="93" t="s">
        <v>55</v>
      </c>
      <c r="C76" s="131">
        <f t="shared" si="1"/>
        <v>77</v>
      </c>
      <c r="D76" s="133">
        <v>0</v>
      </c>
      <c r="E76" s="130">
        <v>77</v>
      </c>
      <c r="F76" s="132"/>
      <c r="G76" s="91"/>
    </row>
    <row r="77" spans="1:7" ht="15" thickBot="1">
      <c r="A77" s="45" t="s">
        <v>161</v>
      </c>
      <c r="B77" s="94" t="s">
        <v>285</v>
      </c>
      <c r="C77" s="131">
        <f t="shared" si="1"/>
        <v>25</v>
      </c>
      <c r="D77" s="133">
        <f>SUM(D78:D80)</f>
        <v>19</v>
      </c>
      <c r="E77" s="133">
        <f>SUM(E78:E80)</f>
        <v>6</v>
      </c>
      <c r="F77" s="132"/>
      <c r="G77" s="91"/>
    </row>
    <row r="78" spans="1:7" ht="15" thickBot="1">
      <c r="A78" s="45" t="s">
        <v>162</v>
      </c>
      <c r="B78" s="93" t="s">
        <v>56</v>
      </c>
      <c r="C78" s="131">
        <f t="shared" si="1"/>
        <v>19</v>
      </c>
      <c r="D78" s="133">
        <v>19</v>
      </c>
      <c r="E78" s="130">
        <v>0</v>
      </c>
      <c r="F78" s="132"/>
      <c r="G78" s="91"/>
    </row>
    <row r="79" spans="1:7" ht="15" thickBot="1">
      <c r="A79" s="45" t="s">
        <v>163</v>
      </c>
      <c r="B79" s="93" t="s">
        <v>57</v>
      </c>
      <c r="C79" s="131">
        <f t="shared" si="1"/>
        <v>4</v>
      </c>
      <c r="D79" s="133">
        <v>0</v>
      </c>
      <c r="E79" s="130">
        <v>4</v>
      </c>
      <c r="F79" s="132"/>
      <c r="G79" s="91"/>
    </row>
    <row r="80" spans="1:7" ht="15" thickBot="1">
      <c r="A80" s="45" t="s">
        <v>164</v>
      </c>
      <c r="B80" s="93" t="s">
        <v>58</v>
      </c>
      <c r="C80" s="131">
        <f t="shared" si="1"/>
        <v>2</v>
      </c>
      <c r="D80" s="133">
        <v>0</v>
      </c>
      <c r="E80" s="130">
        <v>2</v>
      </c>
      <c r="F80" s="132"/>
      <c r="G80" s="91"/>
    </row>
    <row r="81" spans="1:7" ht="15" thickBot="1">
      <c r="A81" s="45" t="s">
        <v>165</v>
      </c>
      <c r="B81" s="94" t="s">
        <v>286</v>
      </c>
      <c r="C81" s="131">
        <f t="shared" si="1"/>
        <v>73</v>
      </c>
      <c r="D81" s="133">
        <f>SUM(D82:D83)</f>
        <v>70</v>
      </c>
      <c r="E81" s="133">
        <f>SUM(E82:E83)</f>
        <v>3</v>
      </c>
      <c r="F81" s="132"/>
      <c r="G81" s="91"/>
    </row>
    <row r="82" spans="1:7" ht="15" thickBot="1">
      <c r="A82" s="45" t="s">
        <v>166</v>
      </c>
      <c r="B82" s="93" t="s">
        <v>59</v>
      </c>
      <c r="C82" s="131">
        <f t="shared" si="1"/>
        <v>3</v>
      </c>
      <c r="D82" s="133">
        <v>0</v>
      </c>
      <c r="E82" s="130">
        <v>3</v>
      </c>
      <c r="F82" s="132"/>
      <c r="G82" s="91"/>
    </row>
    <row r="83" spans="1:7" ht="15" thickBot="1">
      <c r="A83" s="45" t="s">
        <v>167</v>
      </c>
      <c r="B83" s="93" t="s">
        <v>60</v>
      </c>
      <c r="C83" s="131">
        <f t="shared" si="1"/>
        <v>70</v>
      </c>
      <c r="D83" s="133">
        <v>70</v>
      </c>
      <c r="E83" s="130">
        <v>0</v>
      </c>
      <c r="F83" s="132"/>
      <c r="G83" s="91"/>
    </row>
    <row r="84" spans="1:7" ht="15" thickBot="1">
      <c r="A84" s="45" t="s">
        <v>168</v>
      </c>
      <c r="B84" s="93" t="s">
        <v>61</v>
      </c>
      <c r="C84" s="131">
        <f t="shared" si="1"/>
        <v>104</v>
      </c>
      <c r="D84" s="133">
        <f>D85+D87</f>
        <v>94</v>
      </c>
      <c r="E84" s="133">
        <f>E85+E87</f>
        <v>10</v>
      </c>
      <c r="F84" s="132"/>
      <c r="G84" s="91"/>
    </row>
    <row r="85" spans="1:7" ht="15" thickBot="1">
      <c r="A85" s="45" t="s">
        <v>169</v>
      </c>
      <c r="B85" s="94" t="s">
        <v>287</v>
      </c>
      <c r="C85" s="131">
        <f t="shared" si="1"/>
        <v>10</v>
      </c>
      <c r="D85" s="133">
        <f>SUM(D86)</f>
        <v>0</v>
      </c>
      <c r="E85" s="133">
        <f>SUM(E86)</f>
        <v>10</v>
      </c>
      <c r="F85" s="132"/>
      <c r="G85" s="91"/>
    </row>
    <row r="86" spans="1:7" ht="15" thickBot="1">
      <c r="A86" s="45" t="s">
        <v>170</v>
      </c>
      <c r="B86" s="93" t="s">
        <v>62</v>
      </c>
      <c r="C86" s="131">
        <f t="shared" si="1"/>
        <v>10</v>
      </c>
      <c r="D86" s="133">
        <v>0</v>
      </c>
      <c r="E86" s="130">
        <v>10</v>
      </c>
      <c r="F86" s="132"/>
      <c r="G86" s="91"/>
    </row>
    <row r="87" spans="1:7" ht="15" thickBot="1">
      <c r="A87" s="45" t="s">
        <v>171</v>
      </c>
      <c r="B87" s="94" t="s">
        <v>288</v>
      </c>
      <c r="C87" s="131">
        <f t="shared" si="1"/>
        <v>94</v>
      </c>
      <c r="D87" s="133">
        <f>SUM(D88)</f>
        <v>94</v>
      </c>
      <c r="E87" s="133">
        <f>SUM(E88)</f>
        <v>0</v>
      </c>
      <c r="F87" s="132"/>
      <c r="G87" s="91"/>
    </row>
    <row r="88" spans="1:7" ht="23.25" thickBot="1">
      <c r="A88" s="45" t="s">
        <v>172</v>
      </c>
      <c r="B88" s="93" t="s">
        <v>63</v>
      </c>
      <c r="C88" s="131">
        <f t="shared" si="1"/>
        <v>94</v>
      </c>
      <c r="D88" s="133">
        <v>94</v>
      </c>
      <c r="E88" s="130">
        <v>0</v>
      </c>
      <c r="F88" s="134"/>
      <c r="G88" s="91"/>
    </row>
  </sheetData>
  <sheetProtection/>
  <mergeCells count="9">
    <mergeCell ref="A1:F1"/>
    <mergeCell ref="A2:B2"/>
    <mergeCell ref="E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25.125" style="0" customWidth="1"/>
    <col min="3" max="3" width="16.125" style="0" customWidth="1"/>
    <col min="5" max="5" width="9.375" style="0" bestFit="1" customWidth="1"/>
    <col min="6" max="6" width="22.875" style="0" customWidth="1"/>
  </cols>
  <sheetData>
    <row r="1" spans="1:7" ht="15">
      <c r="A1" s="26"/>
      <c r="B1" s="26"/>
      <c r="C1" s="13"/>
      <c r="D1" s="13"/>
      <c r="E1" s="13"/>
      <c r="F1" s="25" t="s">
        <v>174</v>
      </c>
      <c r="G1" s="42"/>
    </row>
    <row r="2" spans="1:7" ht="54" customHeight="1">
      <c r="A2" s="103" t="s">
        <v>250</v>
      </c>
      <c r="B2" s="103"/>
      <c r="C2" s="103"/>
      <c r="D2" s="103"/>
      <c r="E2" s="103"/>
      <c r="F2" s="103"/>
      <c r="G2" s="42"/>
    </row>
    <row r="3" spans="1:7" ht="15">
      <c r="A3" s="104" t="s">
        <v>1</v>
      </c>
      <c r="B3" s="104"/>
      <c r="C3" s="17"/>
      <c r="D3" s="17"/>
      <c r="E3" s="108" t="s">
        <v>2</v>
      </c>
      <c r="F3" s="108"/>
      <c r="G3" s="42"/>
    </row>
    <row r="4" spans="1:7" ht="15">
      <c r="A4" s="106" t="s">
        <v>88</v>
      </c>
      <c r="B4" s="106" t="s">
        <v>89</v>
      </c>
      <c r="C4" s="106" t="s">
        <v>90</v>
      </c>
      <c r="D4" s="106" t="s">
        <v>91</v>
      </c>
      <c r="E4" s="106" t="s">
        <v>92</v>
      </c>
      <c r="F4" s="106" t="s">
        <v>93</v>
      </c>
      <c r="G4" s="42"/>
    </row>
    <row r="5" spans="1:7" ht="15">
      <c r="A5" s="107"/>
      <c r="B5" s="107"/>
      <c r="C5" s="107"/>
      <c r="D5" s="107"/>
      <c r="E5" s="107"/>
      <c r="F5" s="107"/>
      <c r="G5" s="42"/>
    </row>
    <row r="6" spans="1:7" ht="15">
      <c r="A6" s="21" t="s">
        <v>94</v>
      </c>
      <c r="B6" s="20" t="s">
        <v>94</v>
      </c>
      <c r="C6" s="20">
        <v>1</v>
      </c>
      <c r="D6" s="20">
        <v>2</v>
      </c>
      <c r="E6" s="20">
        <v>3</v>
      </c>
      <c r="F6" s="20">
        <v>4</v>
      </c>
      <c r="G6" s="42"/>
    </row>
    <row r="7" spans="1:7" ht="15">
      <c r="A7" s="43"/>
      <c r="B7" s="44" t="s">
        <v>95</v>
      </c>
      <c r="C7" s="137">
        <f>C8</f>
        <v>10000</v>
      </c>
      <c r="D7" s="138"/>
      <c r="E7" s="137">
        <f>E8</f>
        <v>10000</v>
      </c>
      <c r="F7" s="30"/>
      <c r="G7" s="42"/>
    </row>
    <row r="8" spans="1:7" ht="15">
      <c r="A8" s="45" t="s">
        <v>149</v>
      </c>
      <c r="B8" s="46" t="s">
        <v>49</v>
      </c>
      <c r="C8" s="136">
        <f>C9</f>
        <v>10000</v>
      </c>
      <c r="D8" s="138"/>
      <c r="E8" s="137">
        <f>E9</f>
        <v>10000</v>
      </c>
      <c r="F8" s="30"/>
      <c r="G8" s="42"/>
    </row>
    <row r="9" spans="1:7" ht="22.5">
      <c r="A9" s="45" t="s">
        <v>154</v>
      </c>
      <c r="B9" s="46" t="s">
        <v>64</v>
      </c>
      <c r="C9" s="136">
        <f>SUM(C10:C11)</f>
        <v>10000</v>
      </c>
      <c r="D9" s="136"/>
      <c r="E9" s="136">
        <f>SUM(E10:E11)</f>
        <v>10000</v>
      </c>
      <c r="F9" s="30"/>
      <c r="G9" s="42"/>
    </row>
    <row r="10" spans="1:7" ht="15">
      <c r="A10" s="45" t="s">
        <v>155</v>
      </c>
      <c r="B10" s="46" t="s">
        <v>65</v>
      </c>
      <c r="C10" s="136">
        <f>D10+E10</f>
        <v>1000</v>
      </c>
      <c r="D10" s="138"/>
      <c r="E10" s="136">
        <v>1000</v>
      </c>
      <c r="F10" s="30"/>
      <c r="G10" s="42"/>
    </row>
    <row r="11" spans="1:6" ht="14.25">
      <c r="A11" s="45" t="s">
        <v>156</v>
      </c>
      <c r="B11" s="46" t="s">
        <v>66</v>
      </c>
      <c r="C11" s="136">
        <f>D11+E11</f>
        <v>9000</v>
      </c>
      <c r="D11" s="139"/>
      <c r="E11" s="136">
        <v>9000</v>
      </c>
      <c r="F11" s="24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9">
      <selection activeCell="E25" sqref="E25"/>
    </sheetView>
  </sheetViews>
  <sheetFormatPr defaultColWidth="9.00390625" defaultRowHeight="14.25"/>
  <cols>
    <col min="1" max="2" width="26.00390625" style="0" customWidth="1"/>
    <col min="3" max="3" width="26.00390625" style="31" customWidth="1"/>
    <col min="4" max="4" width="13.625" style="0" customWidth="1"/>
  </cols>
  <sheetData>
    <row r="1" spans="1:3" ht="27.75" customHeight="1">
      <c r="A1" s="26"/>
      <c r="B1" s="26"/>
      <c r="C1" s="32" t="s">
        <v>175</v>
      </c>
    </row>
    <row r="2" spans="1:3" ht="33" customHeight="1">
      <c r="A2" s="103" t="s">
        <v>251</v>
      </c>
      <c r="B2" s="103"/>
      <c r="C2" s="109"/>
    </row>
    <row r="3" spans="1:3" ht="14.25">
      <c r="A3" s="33" t="s">
        <v>1</v>
      </c>
      <c r="B3" s="34"/>
      <c r="C3" s="32" t="s">
        <v>2</v>
      </c>
    </row>
    <row r="4" spans="1:3" ht="14.25">
      <c r="A4" s="110" t="s">
        <v>176</v>
      </c>
      <c r="B4" s="111"/>
      <c r="C4" s="112" t="s">
        <v>177</v>
      </c>
    </row>
    <row r="5" spans="1:3" ht="14.25">
      <c r="A5" s="27" t="s">
        <v>88</v>
      </c>
      <c r="B5" s="28" t="s">
        <v>89</v>
      </c>
      <c r="C5" s="113"/>
    </row>
    <row r="6" spans="1:3" ht="14.25">
      <c r="A6" s="21" t="s">
        <v>94</v>
      </c>
      <c r="B6" s="20" t="s">
        <v>94</v>
      </c>
      <c r="C6" s="35">
        <v>1</v>
      </c>
    </row>
    <row r="7" spans="1:3" ht="14.25">
      <c r="A7" s="36" t="s">
        <v>173</v>
      </c>
      <c r="B7" s="37" t="s">
        <v>178</v>
      </c>
      <c r="C7" s="38">
        <v>2413</v>
      </c>
    </row>
    <row r="8" spans="1:3" ht="14.25">
      <c r="A8" s="39" t="s">
        <v>179</v>
      </c>
      <c r="B8" s="40" t="s">
        <v>180</v>
      </c>
      <c r="C8" s="38">
        <v>1979</v>
      </c>
    </row>
    <row r="9" spans="1:3" ht="14.25">
      <c r="A9" s="39" t="s">
        <v>181</v>
      </c>
      <c r="B9" s="40" t="s">
        <v>182</v>
      </c>
      <c r="C9" s="38">
        <v>92</v>
      </c>
    </row>
    <row r="10" spans="1:3" ht="14.25">
      <c r="A10" s="39" t="s">
        <v>183</v>
      </c>
      <c r="B10" s="40" t="s">
        <v>184</v>
      </c>
      <c r="C10" s="38">
        <v>324</v>
      </c>
    </row>
    <row r="11" spans="1:3" ht="14.25">
      <c r="A11" s="39" t="s">
        <v>185</v>
      </c>
      <c r="B11" s="40" t="s">
        <v>186</v>
      </c>
      <c r="C11" s="38">
        <v>378</v>
      </c>
    </row>
    <row r="12" spans="1:3" ht="14.25">
      <c r="A12" s="39" t="s">
        <v>187</v>
      </c>
      <c r="B12" s="40" t="s">
        <v>188</v>
      </c>
      <c r="C12" s="38">
        <v>245</v>
      </c>
    </row>
    <row r="13" spans="1:3" ht="14.25">
      <c r="A13" s="39" t="s">
        <v>189</v>
      </c>
      <c r="B13" s="40" t="s">
        <v>190</v>
      </c>
      <c r="C13" s="38">
        <v>138</v>
      </c>
    </row>
    <row r="14" spans="1:3" ht="14.25">
      <c r="A14" s="39" t="s">
        <v>191</v>
      </c>
      <c r="B14" s="40" t="s">
        <v>192</v>
      </c>
      <c r="C14" s="38">
        <v>224</v>
      </c>
    </row>
    <row r="15" spans="1:3" ht="14.25">
      <c r="A15" s="39" t="s">
        <v>193</v>
      </c>
      <c r="B15" s="40" t="s">
        <v>194</v>
      </c>
      <c r="C15" s="38">
        <v>294</v>
      </c>
    </row>
    <row r="16" spans="1:3" ht="14.25">
      <c r="A16" s="39" t="s">
        <v>195</v>
      </c>
      <c r="B16" s="40" t="s">
        <v>196</v>
      </c>
      <c r="C16" s="38">
        <v>203</v>
      </c>
    </row>
    <row r="17" spans="1:3" ht="14.25">
      <c r="A17" s="39" t="s">
        <v>197</v>
      </c>
      <c r="B17" s="40" t="s">
        <v>198</v>
      </c>
      <c r="C17" s="38">
        <v>81</v>
      </c>
    </row>
    <row r="18" spans="1:3" ht="14.25">
      <c r="A18" s="39" t="s">
        <v>199</v>
      </c>
      <c r="B18" s="40" t="s">
        <v>200</v>
      </c>
      <c r="C18" s="38">
        <v>267</v>
      </c>
    </row>
    <row r="19" spans="1:3" ht="14.25">
      <c r="A19" s="39" t="s">
        <v>201</v>
      </c>
      <c r="B19" s="40" t="s">
        <v>202</v>
      </c>
      <c r="C19" s="38">
        <v>64</v>
      </c>
    </row>
    <row r="20" spans="1:3" ht="14.25">
      <c r="A20" s="39" t="s">
        <v>203</v>
      </c>
      <c r="B20" s="40" t="s">
        <v>204</v>
      </c>
      <c r="C20" s="38">
        <v>161</v>
      </c>
    </row>
    <row r="21" spans="1:3" ht="14.25">
      <c r="A21" s="39" t="s">
        <v>205</v>
      </c>
      <c r="B21" s="40" t="s">
        <v>206</v>
      </c>
      <c r="C21" s="38">
        <v>26</v>
      </c>
    </row>
    <row r="22" spans="1:3" ht="14.25">
      <c r="A22" s="39" t="s">
        <v>207</v>
      </c>
      <c r="B22" s="40" t="s">
        <v>208</v>
      </c>
      <c r="C22" s="38">
        <v>16</v>
      </c>
    </row>
    <row r="23" spans="1:3" ht="14.25">
      <c r="A23" s="39" t="s">
        <v>209</v>
      </c>
      <c r="B23" s="40" t="s">
        <v>210</v>
      </c>
      <c r="C23" s="38">
        <v>167</v>
      </c>
    </row>
    <row r="24" spans="1:3" ht="14.25">
      <c r="A24" s="39" t="s">
        <v>211</v>
      </c>
      <c r="B24" s="40" t="s">
        <v>212</v>
      </c>
      <c r="C24" s="38">
        <v>6</v>
      </c>
    </row>
    <row r="25" spans="1:3" ht="14.25">
      <c r="A25" s="39" t="s">
        <v>213</v>
      </c>
      <c r="B25" s="40" t="s">
        <v>214</v>
      </c>
      <c r="C25" s="38">
        <v>4</v>
      </c>
    </row>
    <row r="26" spans="1:3" ht="14.25">
      <c r="A26" s="39" t="s">
        <v>215</v>
      </c>
      <c r="B26" s="40" t="s">
        <v>216</v>
      </c>
      <c r="C26" s="38">
        <v>1</v>
      </c>
    </row>
    <row r="27" spans="1:3" ht="14.25">
      <c r="A27" s="39" t="s">
        <v>217</v>
      </c>
      <c r="B27" s="40" t="s">
        <v>218</v>
      </c>
      <c r="C27" s="38">
        <v>156</v>
      </c>
    </row>
    <row r="28" ht="14.25">
      <c r="C28" s="41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8" sqref="J8"/>
    </sheetView>
  </sheetViews>
  <sheetFormatPr defaultColWidth="9.00390625" defaultRowHeight="14.25"/>
  <cols>
    <col min="2" max="2" width="11.00390625" style="0" customWidth="1"/>
  </cols>
  <sheetData>
    <row r="1" spans="1:13" ht="14.25">
      <c r="A1" s="2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5" t="s">
        <v>219</v>
      </c>
    </row>
    <row r="2" spans="1:13" ht="27" customHeight="1">
      <c r="A2" s="103" t="s">
        <v>252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6">
      <c r="A3" s="16" t="s">
        <v>81</v>
      </c>
      <c r="B3" s="17" t="s">
        <v>82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5" t="s">
        <v>2</v>
      </c>
    </row>
    <row r="4" spans="1:13" ht="14.25">
      <c r="A4" s="106" t="s">
        <v>220</v>
      </c>
      <c r="B4" s="106" t="s">
        <v>221</v>
      </c>
      <c r="C4" s="106" t="s">
        <v>222</v>
      </c>
      <c r="D4" s="114" t="s">
        <v>85</v>
      </c>
      <c r="E4" s="115"/>
      <c r="F4" s="116"/>
      <c r="G4" s="106" t="s">
        <v>223</v>
      </c>
      <c r="H4" s="106" t="s">
        <v>224</v>
      </c>
      <c r="I4" s="106" t="s">
        <v>225</v>
      </c>
      <c r="J4" s="106" t="s">
        <v>226</v>
      </c>
      <c r="K4" s="106" t="s">
        <v>227</v>
      </c>
      <c r="L4" s="106" t="s">
        <v>228</v>
      </c>
      <c r="M4" s="106" t="s">
        <v>229</v>
      </c>
    </row>
    <row r="5" spans="1:13" ht="24">
      <c r="A5" s="107"/>
      <c r="B5" s="107"/>
      <c r="C5" s="107"/>
      <c r="D5" s="28" t="s">
        <v>95</v>
      </c>
      <c r="E5" s="28" t="s">
        <v>230</v>
      </c>
      <c r="F5" s="28" t="s">
        <v>231</v>
      </c>
      <c r="G5" s="107"/>
      <c r="H5" s="107"/>
      <c r="I5" s="107"/>
      <c r="J5" s="107"/>
      <c r="K5" s="107"/>
      <c r="L5" s="107"/>
      <c r="M5" s="107"/>
    </row>
    <row r="6" spans="1:13" ht="14.25">
      <c r="A6" s="21" t="s">
        <v>94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4.25">
      <c r="A7" s="23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4.25">
      <c r="A8" s="24" t="s">
        <v>232</v>
      </c>
      <c r="B8" s="29">
        <f>D8+G8+M8</f>
        <v>14531</v>
      </c>
      <c r="C8" s="29"/>
      <c r="D8" s="29">
        <f>SUM(E8:F8)</f>
        <v>12021</v>
      </c>
      <c r="E8" s="29">
        <v>4531</v>
      </c>
      <c r="F8" s="29">
        <v>7490</v>
      </c>
      <c r="G8" s="29"/>
      <c r="H8" s="29"/>
      <c r="I8" s="30"/>
      <c r="J8" s="30">
        <v>115</v>
      </c>
      <c r="K8" s="30"/>
      <c r="L8" s="30"/>
      <c r="M8" s="30">
        <v>2510</v>
      </c>
    </row>
  </sheetData>
  <sheetProtection/>
  <mergeCells count="12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3" sqref="J13"/>
    </sheetView>
  </sheetViews>
  <sheetFormatPr defaultColWidth="9.00390625" defaultRowHeight="14.25"/>
  <sheetData>
    <row r="1" spans="1:14" ht="14.25">
      <c r="A1" s="124"/>
      <c r="B1" s="124"/>
      <c r="C1" s="124"/>
      <c r="D1" s="124"/>
      <c r="E1" s="13"/>
      <c r="F1" s="13"/>
      <c r="G1" s="13"/>
      <c r="H1" s="14"/>
      <c r="I1" s="14"/>
      <c r="J1" s="14"/>
      <c r="K1" s="13"/>
      <c r="L1" s="13"/>
      <c r="M1" s="13"/>
      <c r="N1" s="25" t="s">
        <v>233</v>
      </c>
    </row>
    <row r="2" spans="1:14" ht="27" customHeight="1">
      <c r="A2" s="15"/>
      <c r="B2" s="15"/>
      <c r="C2" s="15"/>
      <c r="D2" s="103" t="s">
        <v>253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4">
      <c r="A3" s="125" t="s">
        <v>87</v>
      </c>
      <c r="B3" s="125"/>
      <c r="C3" s="125"/>
      <c r="D3" s="125"/>
      <c r="E3" s="17"/>
      <c r="F3" s="17"/>
      <c r="G3" s="17"/>
      <c r="H3" s="18"/>
      <c r="I3" s="18"/>
      <c r="J3" s="18"/>
      <c r="K3" s="17"/>
      <c r="L3" s="17"/>
      <c r="M3" s="17"/>
      <c r="N3" s="25" t="s">
        <v>2</v>
      </c>
    </row>
    <row r="4" spans="1:14" ht="14.25">
      <c r="A4" s="118" t="s">
        <v>220</v>
      </c>
      <c r="B4" s="119"/>
      <c r="C4" s="119"/>
      <c r="D4" s="120"/>
      <c r="E4" s="106" t="s">
        <v>221</v>
      </c>
      <c r="F4" s="126" t="s">
        <v>91</v>
      </c>
      <c r="G4" s="127"/>
      <c r="H4" s="127"/>
      <c r="I4" s="127"/>
      <c r="J4" s="128"/>
      <c r="K4" s="106" t="s">
        <v>92</v>
      </c>
      <c r="L4" s="106" t="s">
        <v>234</v>
      </c>
      <c r="M4" s="106" t="s">
        <v>70</v>
      </c>
      <c r="N4" s="106" t="s">
        <v>72</v>
      </c>
    </row>
    <row r="5" spans="1:14" ht="24">
      <c r="A5" s="121"/>
      <c r="B5" s="122"/>
      <c r="C5" s="122"/>
      <c r="D5" s="123"/>
      <c r="E5" s="117"/>
      <c r="F5" s="20" t="s">
        <v>235</v>
      </c>
      <c r="G5" s="20" t="s">
        <v>236</v>
      </c>
      <c r="H5" s="22" t="s">
        <v>237</v>
      </c>
      <c r="I5" s="22" t="s">
        <v>238</v>
      </c>
      <c r="J5" s="22" t="s">
        <v>239</v>
      </c>
      <c r="K5" s="117"/>
      <c r="L5" s="117"/>
      <c r="M5" s="117"/>
      <c r="N5" s="117"/>
    </row>
    <row r="6" spans="1:14" ht="14.25">
      <c r="A6" s="102" t="s">
        <v>94</v>
      </c>
      <c r="B6" s="102"/>
      <c r="C6" s="102"/>
      <c r="D6" s="102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</row>
    <row r="7" spans="1:14" ht="14.25">
      <c r="A7" s="140" t="s">
        <v>240</v>
      </c>
      <c r="B7" s="141"/>
      <c r="C7" s="141"/>
      <c r="D7" s="142"/>
      <c r="E7" s="23">
        <f>SUM(F7:K7)</f>
        <v>14613</v>
      </c>
      <c r="F7" s="23">
        <v>2080</v>
      </c>
      <c r="G7" s="23">
        <v>269</v>
      </c>
      <c r="H7" s="23"/>
      <c r="I7" s="23">
        <v>64</v>
      </c>
      <c r="J7" s="23"/>
      <c r="K7" s="23">
        <v>12200</v>
      </c>
      <c r="L7" s="23"/>
      <c r="M7" s="23"/>
      <c r="N7" s="23"/>
    </row>
  </sheetData>
  <sheetProtection/>
  <mergeCells count="12">
    <mergeCell ref="M4:M5"/>
    <mergeCell ref="N4:N5"/>
    <mergeCell ref="A6:D6"/>
    <mergeCell ref="A7:D7"/>
    <mergeCell ref="E4:E5"/>
    <mergeCell ref="K4:K5"/>
    <mergeCell ref="A4:D5"/>
    <mergeCell ref="A1:D1"/>
    <mergeCell ref="D2:N2"/>
    <mergeCell ref="A3:D3"/>
    <mergeCell ref="F4:J4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3" width="31.25390625" style="0" customWidth="1"/>
  </cols>
  <sheetData>
    <row r="1" spans="1:2" ht="14.25">
      <c r="A1" s="1"/>
      <c r="B1" s="2" t="s">
        <v>241</v>
      </c>
    </row>
    <row r="2" spans="1:2" ht="36.75" customHeight="1">
      <c r="A2" s="129" t="s">
        <v>254</v>
      </c>
      <c r="B2" s="129"/>
    </row>
    <row r="3" spans="1:2" ht="14.25">
      <c r="A3" s="3" t="s">
        <v>87</v>
      </c>
      <c r="B3" s="4" t="s">
        <v>2</v>
      </c>
    </row>
    <row r="4" spans="1:2" ht="14.25">
      <c r="A4" s="5" t="s">
        <v>84</v>
      </c>
      <c r="B4" s="6" t="s">
        <v>255</v>
      </c>
    </row>
    <row r="5" spans="1:2" ht="14.25">
      <c r="A5" s="7" t="s">
        <v>95</v>
      </c>
      <c r="B5" s="8">
        <v>20</v>
      </c>
    </row>
    <row r="6" spans="1:2" ht="14.25">
      <c r="A6" s="9" t="s">
        <v>242</v>
      </c>
      <c r="B6" s="8">
        <v>0</v>
      </c>
    </row>
    <row r="7" spans="1:2" ht="14.25">
      <c r="A7" s="9" t="s">
        <v>243</v>
      </c>
      <c r="B7" s="10">
        <v>20</v>
      </c>
    </row>
    <row r="8" spans="1:2" ht="14.25">
      <c r="A8" s="9" t="s">
        <v>244</v>
      </c>
      <c r="B8" s="11">
        <v>0</v>
      </c>
    </row>
    <row r="9" spans="1:2" ht="14.25">
      <c r="A9" s="7" t="s">
        <v>245</v>
      </c>
      <c r="B9" s="12">
        <v>0</v>
      </c>
    </row>
    <row r="10" spans="1:2" ht="28.5">
      <c r="A10" s="7" t="s">
        <v>246</v>
      </c>
      <c r="B10" s="10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1996-12-17T01:32:42Z</dcterms:created>
  <dcterms:modified xsi:type="dcterms:W3CDTF">2018-03-01T08:10:44Z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