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2660" activeTab="1"/>
  </bookViews>
  <sheets>
    <sheet name="2019年镇街（平台）收支预算总表" sheetId="1" r:id="rId1"/>
    <sheet name="2019年镇街（平台）财政拨款收支预算总表" sheetId="2" r:id="rId2"/>
    <sheet name="2019年镇街（平台）一般公共预算支出表" sheetId="3" r:id="rId3"/>
    <sheet name="2019年镇街（平台）政府基金支出预算表" sheetId="4" r:id="rId4"/>
    <sheet name="2019年镇街（平台）一般公共预算基本支出表" sheetId="5" r:id="rId5"/>
    <sheet name="2019年镇街（平台）收入预算总表" sheetId="6" r:id="rId6"/>
    <sheet name="2019年镇街（平台）支出预算总表" sheetId="7" r:id="rId7"/>
    <sheet name="2019年一般公共预算“三公”经费表" sheetId="8" r:id="rId8"/>
  </sheets>
  <definedNames/>
  <calcPr fullCalcOnLoad="1"/>
</workbook>
</file>

<file path=xl/sharedStrings.xml><?xml version="1.0" encoding="utf-8"?>
<sst xmlns="http://schemas.openxmlformats.org/spreadsheetml/2006/main" count="462" uniqueCount="246">
  <si>
    <t>表01</t>
  </si>
  <si>
    <t>2019年镇街（平台）收支预算总表</t>
  </si>
  <si>
    <t>镇街（平台）名称： 义乌市人民政府后宅街道办事处</t>
  </si>
  <si>
    <t>单位：万元</t>
  </si>
  <si>
    <t>收                         入</t>
  </si>
  <si>
    <t>支                    出</t>
  </si>
  <si>
    <t>项                 目</t>
  </si>
  <si>
    <t>预算数</t>
  </si>
  <si>
    <t>项                        目</t>
  </si>
  <si>
    <t>一、财政拨款</t>
  </si>
  <si>
    <t>一般公共服务支出</t>
  </si>
  <si>
    <t xml:space="preserve">    一般公共预算</t>
  </si>
  <si>
    <t xml:space="preserve">  人大事务</t>
  </si>
  <si>
    <t xml:space="preserve">    政府性基金预算</t>
  </si>
  <si>
    <t xml:space="preserve">    行政运行</t>
  </si>
  <si>
    <t>二、专户资金</t>
  </si>
  <si>
    <t xml:space="preserve">    人大信访工作</t>
  </si>
  <si>
    <t>三、事业收入（不含专户资金）</t>
  </si>
  <si>
    <t xml:space="preserve">    其他人大事务支出</t>
  </si>
  <si>
    <t>四、事业单位经营收入</t>
  </si>
  <si>
    <t xml:space="preserve">  统战事务</t>
  </si>
  <si>
    <t>五、其他收入</t>
  </si>
  <si>
    <t xml:space="preserve">    其他统战事务支出</t>
  </si>
  <si>
    <t>本年收入合计</t>
  </si>
  <si>
    <t xml:space="preserve">  其他共产党事务支出</t>
  </si>
  <si>
    <t>六、上级补助收入（省补渠道）</t>
  </si>
  <si>
    <t xml:space="preserve">    其他共产党事务支出</t>
  </si>
  <si>
    <t>七、附属单位上缴收入</t>
  </si>
  <si>
    <t xml:space="preserve">  宣传事务</t>
  </si>
  <si>
    <t>八、用历年结余弥补收支差额</t>
  </si>
  <si>
    <t xml:space="preserve">    其他宣传事务支出</t>
  </si>
  <si>
    <t>九、上年结转</t>
  </si>
  <si>
    <t xml:space="preserve">  其他一般公共服务支出</t>
  </si>
  <si>
    <t>其中：一般公共结转</t>
  </si>
  <si>
    <t xml:space="preserve">    其他一般公共服务支出</t>
  </si>
  <si>
    <t xml:space="preserve">     政府性基金结转</t>
  </si>
  <si>
    <t xml:space="preserve">  群众团体事务</t>
  </si>
  <si>
    <t xml:space="preserve">     其他结转</t>
  </si>
  <si>
    <t xml:space="preserve">    其他群众团体事务支出</t>
  </si>
  <si>
    <t xml:space="preserve">  政府办公厅（室）及相关机构事务</t>
  </si>
  <si>
    <t xml:space="preserve">    一般行政管理事务</t>
  </si>
  <si>
    <t xml:space="preserve">    专项业务活动</t>
  </si>
  <si>
    <t xml:space="preserve">    其他政府办公厅（室）及相关机构事务支出</t>
  </si>
  <si>
    <t xml:space="preserve">  统计信息事务</t>
  </si>
  <si>
    <t xml:space="preserve">    专项普查活动</t>
  </si>
  <si>
    <t xml:space="preserve">  档案事务</t>
  </si>
  <si>
    <t xml:space="preserve">    其他档案事务支出</t>
  </si>
  <si>
    <t xml:space="preserve">  市场监督管理事务</t>
  </si>
  <si>
    <t xml:space="preserve">    市场监管执法</t>
  </si>
  <si>
    <t>国防支出</t>
  </si>
  <si>
    <t xml:space="preserve">  其他国防支出</t>
  </si>
  <si>
    <t xml:space="preserve">    其他国防支出</t>
  </si>
  <si>
    <t>公共安全支出</t>
  </si>
  <si>
    <t xml:space="preserve">  司法</t>
  </si>
  <si>
    <t xml:space="preserve">    基层司法业务</t>
  </si>
  <si>
    <t>医疗卫生与计划生育支出</t>
  </si>
  <si>
    <t xml:space="preserve">  公共卫生</t>
  </si>
  <si>
    <t xml:space="preserve">    其他公共卫生支出</t>
  </si>
  <si>
    <t xml:space="preserve">  计划生育事务</t>
  </si>
  <si>
    <t xml:space="preserve">    计划生育服务</t>
  </si>
  <si>
    <t xml:space="preserve">  财政对基本医疗保险基金的补助</t>
  </si>
  <si>
    <t xml:space="preserve">    财政对城乡居民基本医疗保险基金的补助</t>
  </si>
  <si>
    <t xml:space="preserve">  老龄卫生健康事务</t>
  </si>
  <si>
    <t xml:space="preserve">    老龄卫生健康事务</t>
  </si>
  <si>
    <t>国土资源气象等支出</t>
  </si>
  <si>
    <t xml:space="preserve">  国土资源事务</t>
  </si>
  <si>
    <t>农林水支出</t>
  </si>
  <si>
    <t xml:space="preserve">  农业</t>
  </si>
  <si>
    <t xml:space="preserve">    其他农业支出</t>
  </si>
  <si>
    <t xml:space="preserve">  林业</t>
  </si>
  <si>
    <t xml:space="preserve">    林业防灾减灾</t>
  </si>
  <si>
    <t>城乡社区支出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</si>
  <si>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</si>
  <si>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</si>
  <si>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</si>
  <si>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</si>
  <si>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 xml:space="preserve">  城乡社区管理事务</t>
  </si>
  <si>
    <t xml:space="preserve">    其他城乡社区管理事务支出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</si>
  <si>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</si>
  <si>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</si>
  <si>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</si>
  <si>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</si>
  <si>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</si>
  <si>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在乡复员、退伍军人生活补助</t>
  </si>
  <si>
    <t xml:space="preserve">  其他社会保障和就业支出</t>
  </si>
  <si>
    <t xml:space="preserve">    其他社会保障和就业支出</t>
  </si>
  <si>
    <t xml:space="preserve">  民政管理事务</t>
  </si>
  <si>
    <t xml:space="preserve">    其他民政管理事务支出</t>
  </si>
  <si>
    <t>文化体育与传媒支出</t>
  </si>
  <si>
    <t xml:space="preserve">  其他文化体育与传媒支出</t>
  </si>
  <si>
    <t xml:space="preserve">    其他文化体育与传媒支出</t>
  </si>
  <si>
    <t>灾害防治及应急管理支出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</si>
  <si>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</si>
  <si>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</si>
  <si>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</si>
  <si>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</si>
  <si>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>节能环保支出</t>
  </si>
  <si>
    <t xml:space="preserve">  自然生态环保</t>
  </si>
  <si>
    <t xml:space="preserve">    生态保护</t>
  </si>
  <si>
    <t>预备费</t>
  </si>
  <si>
    <t xml:space="preserve">  预备费</t>
  </si>
  <si>
    <t xml:space="preserve">  国有土地使用权出让收入及对应专项债务收入安排的支出</t>
  </si>
  <si>
    <t xml:space="preserve">    征地和拆迁补偿支出</t>
  </si>
  <si>
    <t xml:space="preserve">    农村基础设施建设支出</t>
  </si>
  <si>
    <t xml:space="preserve">  </t>
  </si>
  <si>
    <t>对附属单位补助支出</t>
  </si>
  <si>
    <t>上缴上级支出</t>
  </si>
  <si>
    <t>结转下年</t>
  </si>
  <si>
    <t>收  入  总  计</t>
  </si>
  <si>
    <t>支  出  总  计</t>
  </si>
  <si>
    <t xml:space="preserve">        表02</t>
  </si>
  <si>
    <t>2019年镇街（平台）财政拨款收支预算总表</t>
  </si>
  <si>
    <t>收                   入</t>
  </si>
  <si>
    <t>项                  目</t>
  </si>
  <si>
    <t>财政拨款</t>
  </si>
  <si>
    <t>收入总计</t>
  </si>
  <si>
    <t>支出总计</t>
  </si>
  <si>
    <t>表03</t>
  </si>
  <si>
    <t>2019年镇街（平台）一般公共预算支出表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</si>
  <si>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</si>
  <si>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</si>
  <si>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</si>
  <si>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</si>
  <si>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</si>
  <si>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</si>
  <si>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</si>
  <si>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</si>
  <si>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 xml:space="preserve"> </t>
  </si>
  <si>
    <t xml:space="preserve">    其他档案事物支出</t>
  </si>
  <si>
    <t xml:space="preserve">  自然生态保护</t>
  </si>
  <si>
    <t>表04</t>
  </si>
  <si>
    <t>2019年镇街（平台）政府性基金支出预算表</t>
  </si>
  <si>
    <t>部门名称： 义乌市人民政府后宅街道办事处</t>
  </si>
  <si>
    <t>表05</t>
  </si>
  <si>
    <t>2019年镇街（平台）一般公共预算基本支出表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</si>
  <si>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</si>
  <si>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</si>
  <si>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</si>
  <si>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</si>
  <si>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</si>
  <si>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</si>
  <si>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</si>
  <si>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</si>
  <si>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</si>
  <si>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</si>
  <si>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</si>
  <si>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</si>
  <si>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</si>
  <si>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</si>
  <si>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</si>
  <si>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</si>
  <si>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</si>
  <si>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</si>
  <si>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</si>
  <si>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</si>
  <si>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</si>
  <si>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</si>
  <si>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</si>
  <si>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</si>
  <si>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</si>
  <si>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</si>
  <si>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</si>
  <si>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</si>
  <si>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</si>
  <si>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</si>
  <si>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</si>
  <si>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</si>
  <si>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</si>
  <si>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</si>
  <si>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</si>
  <si>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</si>
  <si>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</si>
  <si>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</si>
  <si>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</si>
  <si>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</si>
  <si>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</si>
  <si>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</si>
  <si>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</si>
  <si>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</si>
  <si>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</si>
  <si>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</si>
  <si>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</si>
  <si>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</si>
  <si>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</si>
  <si>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</si>
  <si>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</si>
  <si>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</si>
  <si>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</si>
  <si>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</si>
  <si>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</si>
  <si>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</si>
  <si>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</si>
  <si>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其他（其他对个人和家庭补助支出）</t>
  </si>
  <si>
    <t>对企业事业单位的补贴</t>
  </si>
  <si>
    <t xml:space="preserve">  其他对企业事业单位的补贴支出</t>
  </si>
  <si>
    <t>基本建设支出</t>
  </si>
  <si>
    <t xml:space="preserve">  基础设施建设支出</t>
  </si>
  <si>
    <t>表06</t>
  </si>
  <si>
    <t>2019年镇街（平台）收入预算总表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</si>
  <si>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</si>
  <si>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</si>
  <si>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</si>
  <si>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</si>
  <si>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</si>
  <si>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</si>
  <si>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</si>
  <si>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</si>
  <si>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</si>
  <si>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</si>
  <si>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</si>
  <si>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</si>
  <si>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一、市财政补助收入</t>
  </si>
  <si>
    <t xml:space="preserve">  体制收入</t>
  </si>
  <si>
    <t xml:space="preserve">    基本支出</t>
  </si>
  <si>
    <t xml:space="preserve">    固定财力补助</t>
  </si>
  <si>
    <t xml:space="preserve">    专项补助</t>
  </si>
  <si>
    <t xml:space="preserve">    社区居委会补助</t>
  </si>
  <si>
    <t xml:space="preserve">  超收分成</t>
  </si>
  <si>
    <t xml:space="preserve">  其他补助资金</t>
  </si>
  <si>
    <t>二、自筹资金收入</t>
  </si>
  <si>
    <t xml:space="preserve">  其他非税收入</t>
  </si>
  <si>
    <t xml:space="preserve">  土地出让金返还</t>
  </si>
  <si>
    <t xml:space="preserve">  其他自筹资金收入</t>
  </si>
  <si>
    <t>三、动用上年结余</t>
  </si>
  <si>
    <t xml:space="preserve">  一般公共预算结余</t>
  </si>
  <si>
    <t xml:space="preserve">  政府性基金结余</t>
  </si>
  <si>
    <t>表07</t>
  </si>
  <si>
    <t>2019年镇街（平台）支出预算总表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</si>
  <si>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</si>
  <si>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</si>
  <si>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</si>
  <si>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</si>
  <si>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</si>
  <si>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</si>
  <si>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表08</t>
  </si>
  <si>
    <t xml:space="preserve">2019年一般公共预算“三公”经费表 </t>
  </si>
  <si>
    <t>镇街（平台）名称： 义乌市人民政府后宅街道办事处</t>
  </si>
  <si>
    <t>项目</t>
  </si>
  <si>
    <t>2019年预算数</t>
  </si>
  <si>
    <t xml:space="preserve">  1.因公出国(境)费用</t>
  </si>
  <si>
    <t xml:space="preserve">  2.公务接待费</t>
  </si>
  <si>
    <t>15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</si>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</sst>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36">
    <font>
      <sz val="12"/>
      <name val="宋体"/>
      <family val="0"/>
    </font>
    <font>
      <sz val="11"/>
      <color indexed="8"/>
      <name val="等线"/>
      <family val="0"/>
    </font>
    <font>
      <sz val="16"/>
      <color indexed="8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sz val="22"/>
      <color indexed="8"/>
      <name val="方正小标宋简体"/>
      <family val="3"/>
    </font>
    <font>
      <sz val="10"/>
      <color indexed="8"/>
      <name val="方正书宋_GBK"/>
      <family val="3"/>
    </font>
    <font>
      <sz val="10"/>
      <name val="宋体"/>
      <family val="0"/>
    </font>
    <font>
      <b/>
      <sz val="10"/>
      <name val="宋体"/>
      <family val="0"/>
    </font>
    <font>
      <sz val="16"/>
      <name val="仿宋_GB2312"/>
      <family val="3"/>
    </font>
    <font>
      <sz val="9"/>
      <color indexed="8"/>
      <name val="方正书宋_GBK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/>
      <top>
        <color indexed="63"/>
      </top>
      <bottom>
        <color indexed="63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>
        <color indexed="63"/>
      </top>
      <bottom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indexed="8"/>
      </left>
      <right style="thin">
        <color rgb="FF000000"/>
      </right>
      <top style="medium">
        <color rgb="FF000000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8"/>
      </bottom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</border>
    <border>
      <left style="medium">
        <color indexed="8"/>
      </left>
      <right style="thin">
        <color rgb="FF000000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indexed="8"/>
      </bottom>
    </border>
    <border>
      <left style="thin">
        <color rgb="FF00000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 style="thin"/>
      <bottom/>
    </border>
    <border>
      <left style="medium">
        <color indexed="8"/>
      </left>
      <right>
        <color indexed="63"/>
      </right>
      <top>
        <color indexed="63"/>
      </top>
      <bottom/>
    </border>
    <border>
      <left style="medium"/>
      <right style="medium"/>
      <top style="medium"/>
      <bottom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3" applyNumberFormat="0" applyFill="0" applyAlignment="0" applyProtection="0"/>
    <xf numFmtId="0" fontId="23" fillId="7" borderId="0" applyNumberFormat="0" applyBorder="0" applyAlignment="0" applyProtection="0"/>
    <xf numFmtId="0" fontId="21" fillId="0" borderId="4" applyNumberFormat="0" applyFill="0" applyAlignment="0" applyProtection="0"/>
    <xf numFmtId="0" fontId="23" fillId="3" borderId="0" applyNumberFormat="0" applyBorder="0" applyAlignment="0" applyProtection="0"/>
    <xf numFmtId="0" fontId="29" fillId="2" borderId="5" applyNumberFormat="0" applyAlignment="0" applyProtection="0"/>
    <xf numFmtId="0" fontId="34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23" fillId="10" borderId="0" applyNumberFormat="0" applyBorder="0" applyAlignment="0" applyProtection="0"/>
    <xf numFmtId="0" fontId="28" fillId="0" borderId="7" applyNumberFormat="0" applyFill="0" applyAlignment="0" applyProtection="0"/>
    <xf numFmtId="0" fontId="33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7" fillId="1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3" fillId="16" borderId="0" applyNumberFormat="0" applyBorder="0" applyAlignment="0" applyProtection="0"/>
    <xf numFmtId="0" fontId="17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center" wrapText="1"/>
    </xf>
    <xf numFmtId="176" fontId="10" fillId="0" borderId="9" xfId="0" applyNumberFormat="1" applyFont="1" applyBorder="1" applyAlignment="1">
      <alignment horizontal="right" vertical="center" wrapText="1"/>
    </xf>
    <xf numFmtId="177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top" wrapText="1"/>
    </xf>
    <xf numFmtId="0" fontId="11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177" fontId="11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right" vertical="center" wrapText="1"/>
    </xf>
    <xf numFmtId="177" fontId="11" fillId="0" borderId="12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77" fontId="11" fillId="0" borderId="12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2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10" fillId="0" borderId="0" xfId="0" applyNumberFormat="1" applyFont="1" applyAlignment="1">
      <alignment horizontal="right" vertical="center" wrapText="1"/>
    </xf>
    <xf numFmtId="177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7" fontId="10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10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77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177" fontId="10" fillId="0" borderId="30" xfId="0" applyNumberFormat="1" applyFont="1" applyBorder="1" applyAlignment="1">
      <alignment horizontal="righ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177" fontId="10" fillId="0" borderId="30" xfId="0" applyNumberFormat="1" applyFont="1" applyBorder="1" applyAlignment="1">
      <alignment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177" fontId="10" fillId="0" borderId="35" xfId="0" applyNumberFormat="1" applyFont="1" applyBorder="1" applyAlignment="1">
      <alignment horizontal="righ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177" fontId="10" fillId="0" borderId="38" xfId="0" applyNumberFormat="1" applyFont="1" applyBorder="1" applyAlignment="1">
      <alignment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vertical="center"/>
    </xf>
    <xf numFmtId="177" fontId="11" fillId="0" borderId="41" xfId="0" applyNumberFormat="1" applyFont="1" applyBorder="1" applyAlignment="1">
      <alignment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7" fontId="8" fillId="0" borderId="0" xfId="0" applyNumberFormat="1" applyFont="1" applyAlignment="1">
      <alignment horizontal="justify" vertical="center" wrapText="1"/>
    </xf>
    <xf numFmtId="177" fontId="10" fillId="0" borderId="0" xfId="0" applyNumberFormat="1" applyFont="1" applyAlignment="1">
      <alignment horizontal="justify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8" fontId="14" fillId="0" borderId="9" xfId="0" applyNumberFormat="1" applyFont="1" applyBorder="1" applyAlignment="1">
      <alignment horizontal="center" vertical="center" wrapText="1"/>
    </xf>
    <xf numFmtId="177" fontId="14" fillId="0" borderId="9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177" fontId="14" fillId="0" borderId="4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177" fontId="3" fillId="0" borderId="45" xfId="0" applyNumberFormat="1" applyFont="1" applyBorder="1" applyAlignment="1">
      <alignment horizontal="center" vertical="center" wrapText="1"/>
    </xf>
    <xf numFmtId="177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177" fontId="14" fillId="0" borderId="47" xfId="0" applyNumberFormat="1" applyFont="1" applyBorder="1" applyAlignment="1">
      <alignment horizontal="center" vertical="center" wrapText="1"/>
    </xf>
    <xf numFmtId="177" fontId="15" fillId="0" borderId="9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 wrapText="1"/>
    </xf>
    <xf numFmtId="177" fontId="14" fillId="0" borderId="50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177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10" fillId="0" borderId="0" xfId="0" applyNumberFormat="1" applyFont="1" applyAlignment="1">
      <alignment horizontal="left" vertical="center"/>
    </xf>
    <xf numFmtId="0" fontId="10" fillId="0" borderId="9" xfId="0" applyFont="1" applyBorder="1" applyAlignment="1">
      <alignment horizontal="justify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left" vertical="center" wrapText="1"/>
    </xf>
    <xf numFmtId="177" fontId="3" fillId="0" borderId="52" xfId="0" applyNumberFormat="1" applyFont="1" applyBorder="1" applyAlignment="1">
      <alignment horizontal="righ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justify" vertical="center" wrapText="1"/>
    </xf>
    <xf numFmtId="0" fontId="3" fillId="0" borderId="52" xfId="0" applyFont="1" applyBorder="1" applyAlignment="1">
      <alignment horizontal="center" vertical="center" wrapText="1"/>
    </xf>
    <xf numFmtId="177" fontId="3" fillId="0" borderId="52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2" xfId="0" applyFont="1" applyBorder="1" applyAlignment="1">
      <alignment horizontal="right" wrapText="1"/>
    </xf>
    <xf numFmtId="0" fontId="3" fillId="0" borderId="61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0" fontId="8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right" vertical="center" wrapText="1"/>
    </xf>
    <xf numFmtId="0" fontId="0" fillId="0" borderId="59" xfId="0" applyBorder="1" applyAlignment="1">
      <alignment vertical="center"/>
    </xf>
    <xf numFmtId="0" fontId="10" fillId="0" borderId="5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right" vertical="center" wrapText="1"/>
    </xf>
    <xf numFmtId="0" fontId="3" fillId="0" borderId="64" xfId="0" applyFont="1" applyBorder="1" applyAlignment="1">
      <alignment horizontal="right" vertical="center" wrapText="1"/>
    </xf>
    <xf numFmtId="0" fontId="10" fillId="0" borderId="52" xfId="0" applyFont="1" applyBorder="1" applyAlignment="1">
      <alignment horizontal="justify" vertical="center" wrapText="1"/>
    </xf>
    <xf numFmtId="0" fontId="0" fillId="0" borderId="53" xfId="0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30" xfId="0" applyFont="1" applyBorder="1" applyAlignment="1">
      <alignment horizontal="right" vertical="center" wrapText="1"/>
    </xf>
    <xf numFmtId="0" fontId="3" fillId="0" borderId="66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177" fontId="15" fillId="0" borderId="5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zoomScale="138" zoomScaleNormal="138" workbookViewId="0" topLeftCell="A49">
      <selection activeCell="G90" sqref="G90"/>
    </sheetView>
  </sheetViews>
  <sheetFormatPr defaultColWidth="9.00390625" defaultRowHeight="14.25"/>
  <cols>
    <col min="1" max="1" width="30.375" style="0" customWidth="1"/>
    <col min="2" max="2" width="10.625" style="0" customWidth="1"/>
    <col min="3" max="3" width="37.125" style="0" customWidth="1"/>
    <col min="4" max="4" width="14.625" style="0" customWidth="1"/>
    <col min="5" max="5" width="11.625" style="0" bestFit="1" customWidth="1"/>
  </cols>
  <sheetData>
    <row r="1" spans="1:4" ht="14.25">
      <c r="A1" s="121"/>
      <c r="B1" s="121"/>
      <c r="C1" s="121"/>
      <c r="D1" s="33" t="s">
        <v>0</v>
      </c>
    </row>
    <row r="2" spans="1:4" ht="14.25">
      <c r="A2" s="121"/>
      <c r="B2" s="121"/>
      <c r="C2" s="121"/>
      <c r="D2" s="33"/>
    </row>
    <row r="3" spans="1:4" ht="54" customHeight="1">
      <c r="A3" s="18" t="s">
        <v>1</v>
      </c>
      <c r="B3" s="18"/>
      <c r="C3" s="18"/>
      <c r="D3" s="18"/>
    </row>
    <row r="4" spans="1:4" ht="14.25">
      <c r="A4" s="122" t="s">
        <v>2</v>
      </c>
      <c r="B4" s="145"/>
      <c r="C4" s="121"/>
      <c r="D4" s="94" t="s">
        <v>3</v>
      </c>
    </row>
    <row r="5" spans="1:4" ht="14.25">
      <c r="A5" s="123" t="s">
        <v>4</v>
      </c>
      <c r="B5" s="123"/>
      <c r="C5" s="23" t="s">
        <v>5</v>
      </c>
      <c r="D5" s="23"/>
    </row>
    <row r="6" spans="1:4" ht="14.25">
      <c r="A6" s="123"/>
      <c r="B6" s="123"/>
      <c r="C6" s="23"/>
      <c r="D6" s="23"/>
    </row>
    <row r="7" spans="1:5" ht="15">
      <c r="A7" s="124" t="s">
        <v>6</v>
      </c>
      <c r="B7" s="125" t="s">
        <v>7</v>
      </c>
      <c r="C7" s="125" t="s">
        <v>8</v>
      </c>
      <c r="D7" s="125" t="s">
        <v>7</v>
      </c>
      <c r="E7" s="58"/>
    </row>
    <row r="8" spans="1:4" ht="15">
      <c r="A8" s="126" t="s">
        <v>9</v>
      </c>
      <c r="B8" s="127">
        <f>B9+B10</f>
        <v>25877.48</v>
      </c>
      <c r="C8" s="128" t="s">
        <v>10</v>
      </c>
      <c r="D8" s="129">
        <f>D9+D13+D15+D17+D19+D21+D23+D28+D30+D32</f>
        <v>2784.99</v>
      </c>
    </row>
    <row r="9" spans="1:4" ht="15">
      <c r="A9" s="126" t="s">
        <v>11</v>
      </c>
      <c r="B9" s="127">
        <v>5647.48</v>
      </c>
      <c r="C9" s="128" t="s">
        <v>12</v>
      </c>
      <c r="D9" s="129">
        <f>D10+D11+D12</f>
        <v>61</v>
      </c>
    </row>
    <row r="10" spans="1:4" ht="15">
      <c r="A10" s="126" t="s">
        <v>13</v>
      </c>
      <c r="B10" s="127">
        <v>20230</v>
      </c>
      <c r="C10" s="128" t="s">
        <v>14</v>
      </c>
      <c r="D10" s="129">
        <v>36</v>
      </c>
    </row>
    <row r="11" spans="1:4" ht="15">
      <c r="A11" s="126" t="s">
        <v>15</v>
      </c>
      <c r="B11" s="127"/>
      <c r="C11" s="128" t="s">
        <v>16</v>
      </c>
      <c r="D11" s="129">
        <v>20</v>
      </c>
    </row>
    <row r="12" spans="1:4" ht="15">
      <c r="A12" s="126" t="s">
        <v>17</v>
      </c>
      <c r="B12" s="146"/>
      <c r="C12" s="128" t="s">
        <v>18</v>
      </c>
      <c r="D12" s="129">
        <v>5</v>
      </c>
    </row>
    <row r="13" spans="1:4" ht="15">
      <c r="A13" s="126" t="s">
        <v>19</v>
      </c>
      <c r="B13" s="146"/>
      <c r="C13" s="128" t="s">
        <v>20</v>
      </c>
      <c r="D13" s="129">
        <v>6</v>
      </c>
    </row>
    <row r="14" spans="1:4" ht="15">
      <c r="A14" s="126" t="s">
        <v>21</v>
      </c>
      <c r="B14" s="127">
        <v>252</v>
      </c>
      <c r="C14" s="128" t="s">
        <v>22</v>
      </c>
      <c r="D14" s="129">
        <v>6</v>
      </c>
    </row>
    <row r="15" spans="1:4" ht="15">
      <c r="A15" s="124" t="s">
        <v>23</v>
      </c>
      <c r="B15" s="127">
        <f>B8+B11+B12+B13+B14</f>
        <v>26129.48</v>
      </c>
      <c r="C15" s="128" t="s">
        <v>24</v>
      </c>
      <c r="D15" s="129">
        <v>20</v>
      </c>
    </row>
    <row r="16" spans="1:4" ht="15">
      <c r="A16" s="126" t="s">
        <v>25</v>
      </c>
      <c r="B16" s="127"/>
      <c r="C16" s="128" t="s">
        <v>26</v>
      </c>
      <c r="D16" s="129">
        <v>20</v>
      </c>
    </row>
    <row r="17" spans="1:4" ht="15">
      <c r="A17" s="126" t="s">
        <v>27</v>
      </c>
      <c r="B17" s="127"/>
      <c r="C17" s="128" t="s">
        <v>28</v>
      </c>
      <c r="D17" s="129">
        <v>10</v>
      </c>
    </row>
    <row r="18" spans="1:4" ht="15">
      <c r="A18" s="126" t="s">
        <v>29</v>
      </c>
      <c r="B18" s="147"/>
      <c r="C18" s="128" t="s">
        <v>30</v>
      </c>
      <c r="D18" s="129">
        <v>10</v>
      </c>
    </row>
    <row r="19" spans="1:4" ht="15">
      <c r="A19" s="46" t="s">
        <v>31</v>
      </c>
      <c r="B19" s="148">
        <v>372</v>
      </c>
      <c r="C19" s="128" t="s">
        <v>32</v>
      </c>
      <c r="D19" s="129">
        <v>295</v>
      </c>
    </row>
    <row r="20" spans="1:4" ht="15">
      <c r="A20" s="80" t="s">
        <v>33</v>
      </c>
      <c r="B20" s="148">
        <v>372</v>
      </c>
      <c r="C20" s="128" t="s">
        <v>34</v>
      </c>
      <c r="D20" s="129">
        <v>295</v>
      </c>
    </row>
    <row r="21" spans="1:4" ht="15">
      <c r="A21" s="80" t="s">
        <v>35</v>
      </c>
      <c r="B21" s="148"/>
      <c r="C21" s="128" t="s">
        <v>36</v>
      </c>
      <c r="D21" s="129">
        <v>1</v>
      </c>
    </row>
    <row r="22" spans="1:4" ht="15">
      <c r="A22" s="149" t="s">
        <v>37</v>
      </c>
      <c r="B22" s="150"/>
      <c r="C22" s="128" t="s">
        <v>38</v>
      </c>
      <c r="D22" s="129">
        <v>1</v>
      </c>
    </row>
    <row r="23" spans="1:4" ht="15">
      <c r="A23" s="151"/>
      <c r="B23" s="151"/>
      <c r="C23" s="128" t="s">
        <v>39</v>
      </c>
      <c r="D23" s="129">
        <f>D24+D25+D26+D27</f>
        <v>2314.99</v>
      </c>
    </row>
    <row r="24" spans="1:4" ht="15">
      <c r="A24" s="151"/>
      <c r="B24" s="151"/>
      <c r="C24" s="128" t="s">
        <v>14</v>
      </c>
      <c r="D24" s="129">
        <v>2024.35</v>
      </c>
    </row>
    <row r="25" spans="1:4" ht="15">
      <c r="A25" s="152"/>
      <c r="B25" s="148"/>
      <c r="C25" s="128" t="s">
        <v>40</v>
      </c>
      <c r="D25" s="129">
        <v>280.64</v>
      </c>
    </row>
    <row r="26" spans="1:4" ht="15">
      <c r="A26" s="126"/>
      <c r="B26" s="127"/>
      <c r="C26" s="128" t="s">
        <v>41</v>
      </c>
      <c r="D26" s="129">
        <v>5</v>
      </c>
    </row>
    <row r="27" spans="1:4" ht="15">
      <c r="A27" s="126"/>
      <c r="B27" s="127"/>
      <c r="C27" s="128" t="s">
        <v>42</v>
      </c>
      <c r="D27" s="129">
        <v>5</v>
      </c>
    </row>
    <row r="28" spans="1:4" ht="15">
      <c r="A28" s="126"/>
      <c r="B28" s="127"/>
      <c r="C28" s="128" t="s">
        <v>43</v>
      </c>
      <c r="D28" s="129">
        <v>57</v>
      </c>
    </row>
    <row r="29" spans="1:4" ht="15">
      <c r="A29" s="126"/>
      <c r="B29" s="127"/>
      <c r="C29" s="128" t="s">
        <v>44</v>
      </c>
      <c r="D29" s="129">
        <v>57</v>
      </c>
    </row>
    <row r="30" spans="1:4" ht="15">
      <c r="A30" s="126"/>
      <c r="B30" s="127"/>
      <c r="C30" s="128" t="s">
        <v>45</v>
      </c>
      <c r="D30" s="129">
        <v>8</v>
      </c>
    </row>
    <row r="31" spans="1:4" ht="15">
      <c r="A31" s="126"/>
      <c r="B31" s="127"/>
      <c r="C31" s="128" t="s">
        <v>46</v>
      </c>
      <c r="D31" s="129">
        <v>8</v>
      </c>
    </row>
    <row r="32" spans="1:4" ht="15">
      <c r="A32" s="126"/>
      <c r="B32" s="127"/>
      <c r="C32" s="132" t="s">
        <v>47</v>
      </c>
      <c r="D32" s="129">
        <v>12</v>
      </c>
    </row>
    <row r="33" spans="1:4" ht="15">
      <c r="A33" s="126"/>
      <c r="B33" s="127"/>
      <c r="C33" s="132" t="s">
        <v>48</v>
      </c>
      <c r="D33" s="129">
        <v>12</v>
      </c>
    </row>
    <row r="34" spans="1:4" ht="15">
      <c r="A34" s="126"/>
      <c r="B34" s="127"/>
      <c r="C34" s="128" t="s">
        <v>49</v>
      </c>
      <c r="D34" s="129">
        <f aca="true" t="shared" si="0" ref="D34:D38">D35</f>
        <v>15</v>
      </c>
    </row>
    <row r="35" spans="1:4" ht="15">
      <c r="A35" s="126"/>
      <c r="B35" s="127"/>
      <c r="C35" s="128" t="s">
        <v>50</v>
      </c>
      <c r="D35" s="129">
        <f t="shared" si="0"/>
        <v>15</v>
      </c>
    </row>
    <row r="36" spans="1:4" ht="15">
      <c r="A36" s="126"/>
      <c r="B36" s="127"/>
      <c r="C36" s="128" t="s">
        <v>51</v>
      </c>
      <c r="D36" s="129">
        <v>15</v>
      </c>
    </row>
    <row r="37" spans="1:4" ht="15">
      <c r="A37" s="126"/>
      <c r="B37" s="127"/>
      <c r="C37" s="128" t="s">
        <v>52</v>
      </c>
      <c r="D37" s="129">
        <f t="shared" si="0"/>
        <v>3</v>
      </c>
    </row>
    <row r="38" spans="1:4" ht="15">
      <c r="A38" s="126"/>
      <c r="B38" s="127"/>
      <c r="C38" s="128" t="s">
        <v>53</v>
      </c>
      <c r="D38" s="129">
        <f t="shared" si="0"/>
        <v>3</v>
      </c>
    </row>
    <row r="39" spans="1:4" ht="15">
      <c r="A39" s="126"/>
      <c r="B39" s="127"/>
      <c r="C39" s="128" t="s">
        <v>54</v>
      </c>
      <c r="D39" s="129">
        <v>3</v>
      </c>
    </row>
    <row r="40" spans="1:4" ht="15">
      <c r="A40" s="126"/>
      <c r="B40" s="127"/>
      <c r="C40" s="128" t="s">
        <v>55</v>
      </c>
      <c r="D40" s="129">
        <f>D41+D43+D45+D47</f>
        <v>221.2</v>
      </c>
    </row>
    <row r="41" spans="1:4" ht="15">
      <c r="A41" s="126"/>
      <c r="B41" s="127"/>
      <c r="C41" s="128" t="s">
        <v>56</v>
      </c>
      <c r="D41" s="129">
        <v>40</v>
      </c>
    </row>
    <row r="42" spans="1:4" ht="15">
      <c r="A42" s="126"/>
      <c r="B42" s="127"/>
      <c r="C42" s="128" t="s">
        <v>57</v>
      </c>
      <c r="D42" s="129">
        <v>40</v>
      </c>
    </row>
    <row r="43" spans="1:4" ht="15">
      <c r="A43" s="126"/>
      <c r="B43" s="127"/>
      <c r="C43" s="128" t="s">
        <v>58</v>
      </c>
      <c r="D43" s="129">
        <f>D44</f>
        <v>8</v>
      </c>
    </row>
    <row r="44" spans="1:4" ht="15">
      <c r="A44" s="126"/>
      <c r="B44" s="127"/>
      <c r="C44" s="128" t="s">
        <v>59</v>
      </c>
      <c r="D44" s="129">
        <v>8</v>
      </c>
    </row>
    <row r="45" spans="1:4" ht="15">
      <c r="A45" s="126"/>
      <c r="B45" s="127"/>
      <c r="C45" s="128" t="s">
        <v>60</v>
      </c>
      <c r="D45" s="129">
        <v>163.2</v>
      </c>
    </row>
    <row r="46" spans="1:4" ht="15">
      <c r="A46" s="126"/>
      <c r="B46" s="127"/>
      <c r="C46" s="128" t="s">
        <v>61</v>
      </c>
      <c r="D46" s="129">
        <v>163.2</v>
      </c>
    </row>
    <row r="47" spans="1:4" ht="15">
      <c r="A47" s="126"/>
      <c r="B47" s="127"/>
      <c r="C47" s="128" t="s">
        <v>62</v>
      </c>
      <c r="D47" s="129">
        <v>10</v>
      </c>
    </row>
    <row r="48" spans="1:4" ht="15">
      <c r="A48" s="126"/>
      <c r="B48" s="127"/>
      <c r="C48" s="128" t="s">
        <v>63</v>
      </c>
      <c r="D48" s="129">
        <v>10</v>
      </c>
    </row>
    <row r="49" spans="1:4" ht="15">
      <c r="A49" s="126"/>
      <c r="B49" s="127"/>
      <c r="C49" s="128" t="s">
        <v>64</v>
      </c>
      <c r="D49" s="129">
        <v>156.47</v>
      </c>
    </row>
    <row r="50" spans="1:4" ht="15">
      <c r="A50" s="126"/>
      <c r="B50" s="127"/>
      <c r="C50" s="128" t="s">
        <v>65</v>
      </c>
      <c r="D50" s="129">
        <v>156.47</v>
      </c>
    </row>
    <row r="51" spans="1:4" ht="15">
      <c r="A51" s="126"/>
      <c r="B51" s="127"/>
      <c r="C51" s="128" t="s">
        <v>14</v>
      </c>
      <c r="D51" s="129">
        <v>156.47</v>
      </c>
    </row>
    <row r="52" spans="1:4" ht="15">
      <c r="A52" s="126"/>
      <c r="B52" s="127"/>
      <c r="C52" s="128" t="s">
        <v>66</v>
      </c>
      <c r="D52" s="129">
        <f>D53+D55</f>
        <v>78</v>
      </c>
    </row>
    <row r="53" spans="1:4" ht="15">
      <c r="A53" s="126"/>
      <c r="B53" s="127"/>
      <c r="C53" s="128" t="s">
        <v>67</v>
      </c>
      <c r="D53" s="129">
        <f>D54</f>
        <v>38</v>
      </c>
    </row>
    <row r="54" spans="1:4" ht="15">
      <c r="A54" s="126"/>
      <c r="B54" s="127"/>
      <c r="C54" s="128" t="s">
        <v>68</v>
      </c>
      <c r="D54" s="129">
        <v>38</v>
      </c>
    </row>
    <row r="55" spans="1:4" ht="15">
      <c r="A55" s="126"/>
      <c r="B55" s="127"/>
      <c r="C55" s="128" t="s">
        <v>69</v>
      </c>
      <c r="D55" s="129">
        <f>D56</f>
        <v>40</v>
      </c>
    </row>
    <row r="56" spans="1:4" ht="15">
      <c r="A56" s="126"/>
      <c r="B56" s="127"/>
      <c r="C56" s="128" t="s">
        <v>70</v>
      </c>
      <c r="D56" s="129">
        <v>40</v>
      </c>
    </row>
    <row r="57" spans="1:4" ht="15">
      <c r="A57" s="126"/>
      <c r="B57" s="127"/>
      <c r="C57" s="128" t="s">
        <v>71</v>
      </c>
      <c r="D57" s="129">
        <f>D58+D60+D62</f>
        <v>2388.22</v>
      </c>
    </row>
    <row r="58" spans="1:4" ht="15">
      <c r="A58" s="126"/>
      <c r="B58" s="127"/>
      <c r="C58" s="128" t="s">
        <v>72</v>
      </c>
      <c r="D58" s="129">
        <v>5</v>
      </c>
    </row>
    <row r="59" spans="1:4" ht="15">
      <c r="A59" s="126"/>
      <c r="B59" s="127"/>
      <c r="C59" s="128" t="s">
        <v>73</v>
      </c>
      <c r="D59" s="129">
        <v>5</v>
      </c>
    </row>
    <row r="60" spans="1:4" ht="15">
      <c r="A60" s="126"/>
      <c r="B60" s="127"/>
      <c r="C60" s="128" t="s">
        <v>74</v>
      </c>
      <c r="D60" s="129">
        <v>2141.22</v>
      </c>
    </row>
    <row r="61" spans="1:4" ht="15">
      <c r="A61" s="126"/>
      <c r="B61" s="127"/>
      <c r="C61" s="128" t="s">
        <v>75</v>
      </c>
      <c r="D61" s="129">
        <v>2141.22</v>
      </c>
    </row>
    <row r="62" spans="1:4" ht="15">
      <c r="A62" s="126"/>
      <c r="B62" s="127"/>
      <c r="C62" s="128" t="s">
        <v>76</v>
      </c>
      <c r="D62" s="129">
        <v>242</v>
      </c>
    </row>
    <row r="63" spans="1:4" ht="15">
      <c r="A63" s="126"/>
      <c r="B63" s="127"/>
      <c r="C63" s="128" t="s">
        <v>77</v>
      </c>
      <c r="D63" s="129">
        <v>242</v>
      </c>
    </row>
    <row r="64" spans="1:4" ht="15">
      <c r="A64" s="126"/>
      <c r="B64" s="127"/>
      <c r="C64" s="128" t="s">
        <v>78</v>
      </c>
      <c r="D64" s="129">
        <f>D65+D68+D70+D72</f>
        <v>390.53</v>
      </c>
    </row>
    <row r="65" spans="1:4" ht="15">
      <c r="A65" s="126"/>
      <c r="B65" s="127"/>
      <c r="C65" s="128" t="s">
        <v>79</v>
      </c>
      <c r="D65" s="129">
        <f>D66+D67</f>
        <v>304.53</v>
      </c>
    </row>
    <row r="66" spans="1:4" ht="15">
      <c r="A66" s="126"/>
      <c r="B66" s="127"/>
      <c r="C66" s="128" t="s">
        <v>80</v>
      </c>
      <c r="D66" s="129">
        <v>217.53</v>
      </c>
    </row>
    <row r="67" spans="1:4" ht="15">
      <c r="A67" s="126"/>
      <c r="B67" s="127"/>
      <c r="C67" s="128" t="s">
        <v>81</v>
      </c>
      <c r="D67" s="129">
        <v>87</v>
      </c>
    </row>
    <row r="68" spans="1:4" ht="15">
      <c r="A68" s="126"/>
      <c r="B68" s="127"/>
      <c r="C68" s="128" t="s">
        <v>82</v>
      </c>
      <c r="D68" s="129">
        <v>52</v>
      </c>
    </row>
    <row r="69" spans="1:4" ht="15">
      <c r="A69" s="126"/>
      <c r="B69" s="127"/>
      <c r="C69" s="128" t="s">
        <v>83</v>
      </c>
      <c r="D69" s="129">
        <v>52</v>
      </c>
    </row>
    <row r="70" spans="1:4" ht="15">
      <c r="A70" s="126"/>
      <c r="B70" s="127"/>
      <c r="C70" s="128" t="s">
        <v>84</v>
      </c>
      <c r="D70" s="129">
        <v>8</v>
      </c>
    </row>
    <row r="71" spans="1:4" ht="15">
      <c r="A71" s="126"/>
      <c r="B71" s="127"/>
      <c r="C71" s="128" t="s">
        <v>85</v>
      </c>
      <c r="D71" s="129">
        <v>8</v>
      </c>
    </row>
    <row r="72" spans="1:4" ht="15">
      <c r="A72" s="126"/>
      <c r="B72" s="127"/>
      <c r="C72" s="128" t="s">
        <v>86</v>
      </c>
      <c r="D72" s="129">
        <v>26</v>
      </c>
    </row>
    <row r="73" spans="1:4" ht="15">
      <c r="A73" s="126"/>
      <c r="B73" s="127"/>
      <c r="C73" s="128" t="s">
        <v>87</v>
      </c>
      <c r="D73" s="129">
        <v>26</v>
      </c>
    </row>
    <row r="74" spans="1:4" ht="15">
      <c r="A74" s="126"/>
      <c r="B74" s="127"/>
      <c r="C74" s="128" t="s">
        <v>88</v>
      </c>
      <c r="D74" s="129">
        <f>D75</f>
        <v>10</v>
      </c>
    </row>
    <row r="75" spans="1:4" ht="15">
      <c r="A75" s="126"/>
      <c r="B75" s="127"/>
      <c r="C75" s="128" t="s">
        <v>89</v>
      </c>
      <c r="D75" s="129">
        <v>10</v>
      </c>
    </row>
    <row r="76" spans="1:4" ht="15">
      <c r="A76" s="126"/>
      <c r="B76" s="127"/>
      <c r="C76" s="128" t="s">
        <v>90</v>
      </c>
      <c r="D76" s="129">
        <v>10</v>
      </c>
    </row>
    <row r="77" spans="1:4" ht="15">
      <c r="A77" s="126"/>
      <c r="B77" s="127"/>
      <c r="C77" s="134" t="s">
        <v>91</v>
      </c>
      <c r="D77" s="129">
        <f>D78+D80</f>
        <v>125</v>
      </c>
    </row>
    <row r="78" spans="1:4" ht="15">
      <c r="A78" s="126"/>
      <c r="B78" s="127"/>
      <c r="C78" s="134" t="s">
        <v>92</v>
      </c>
      <c r="D78" s="129">
        <v>20</v>
      </c>
    </row>
    <row r="79" spans="1:4" ht="15">
      <c r="A79" s="126"/>
      <c r="B79" s="133"/>
      <c r="C79" s="134" t="s">
        <v>93</v>
      </c>
      <c r="D79" s="129">
        <v>20</v>
      </c>
    </row>
    <row r="80" spans="1:4" ht="15">
      <c r="A80" s="126"/>
      <c r="B80" s="133"/>
      <c r="C80" s="134" t="s">
        <v>94</v>
      </c>
      <c r="D80" s="129">
        <v>105</v>
      </c>
    </row>
    <row r="81" spans="1:4" ht="15">
      <c r="A81" s="126"/>
      <c r="B81" s="133"/>
      <c r="C81" s="135" t="s">
        <v>95</v>
      </c>
      <c r="D81" s="129">
        <v>105</v>
      </c>
    </row>
    <row r="82" spans="1:4" ht="15">
      <c r="A82" s="126"/>
      <c r="B82" s="133"/>
      <c r="C82" s="136" t="s">
        <v>96</v>
      </c>
      <c r="D82" s="129">
        <v>10.27</v>
      </c>
    </row>
    <row r="83" spans="1:4" ht="15">
      <c r="A83" s="126"/>
      <c r="B83" s="133"/>
      <c r="C83" s="136" t="s">
        <v>97</v>
      </c>
      <c r="D83" s="129">
        <v>10.27</v>
      </c>
    </row>
    <row r="84" spans="1:4" ht="15">
      <c r="A84" s="126"/>
      <c r="B84" s="133"/>
      <c r="C84" s="136" t="s">
        <v>98</v>
      </c>
      <c r="D84" s="129">
        <v>10.27</v>
      </c>
    </row>
    <row r="85" spans="1:4" ht="15">
      <c r="A85" s="126"/>
      <c r="B85" s="133"/>
      <c r="C85" s="138" t="s">
        <v>99</v>
      </c>
      <c r="D85" s="129">
        <v>85</v>
      </c>
    </row>
    <row r="86" spans="1:4" ht="15">
      <c r="A86" s="126"/>
      <c r="B86" s="133"/>
      <c r="C86" s="139" t="s">
        <v>100</v>
      </c>
      <c r="D86" s="129">
        <v>85</v>
      </c>
    </row>
    <row r="87" spans="1:4" ht="15">
      <c r="A87" s="126"/>
      <c r="B87" s="137"/>
      <c r="C87" s="140" t="s">
        <v>71</v>
      </c>
      <c r="D87" s="129">
        <f>D88</f>
        <v>10610</v>
      </c>
    </row>
    <row r="88" spans="1:4" ht="23.25">
      <c r="A88" s="126"/>
      <c r="B88" s="153"/>
      <c r="C88" s="128" t="s">
        <v>101</v>
      </c>
      <c r="D88" s="129">
        <f>D89+D90</f>
        <v>10610</v>
      </c>
    </row>
    <row r="89" spans="1:4" ht="15">
      <c r="A89" s="126"/>
      <c r="B89" s="154"/>
      <c r="C89" s="128" t="s">
        <v>102</v>
      </c>
      <c r="D89" s="129">
        <v>800</v>
      </c>
    </row>
    <row r="90" spans="1:4" ht="15">
      <c r="A90" s="126"/>
      <c r="B90" s="127"/>
      <c r="C90" s="128" t="s">
        <v>103</v>
      </c>
      <c r="D90" s="129">
        <v>9810</v>
      </c>
    </row>
    <row r="91" spans="1:4" ht="15">
      <c r="A91" s="126"/>
      <c r="B91" s="127"/>
      <c r="C91" s="125" t="s">
        <v>104</v>
      </c>
      <c r="D91" s="127"/>
    </row>
    <row r="92" spans="1:4" ht="15">
      <c r="A92" s="126"/>
      <c r="B92" s="127"/>
      <c r="C92" s="141" t="s">
        <v>105</v>
      </c>
      <c r="D92" s="127"/>
    </row>
    <row r="93" spans="1:4" ht="15">
      <c r="A93" s="124"/>
      <c r="B93" s="127"/>
      <c r="C93" s="141" t="s">
        <v>106</v>
      </c>
      <c r="D93" s="127"/>
    </row>
    <row r="94" spans="1:4" ht="15">
      <c r="A94" s="126"/>
      <c r="B94" s="127"/>
      <c r="C94" s="155"/>
      <c r="D94" s="127"/>
    </row>
    <row r="95" spans="1:4" ht="15">
      <c r="A95" s="126"/>
      <c r="B95" s="127"/>
      <c r="C95" s="141" t="s">
        <v>107</v>
      </c>
      <c r="D95" s="127">
        <v>9623.8</v>
      </c>
    </row>
    <row r="96" spans="1:4" ht="15">
      <c r="A96" s="126"/>
      <c r="B96" s="127"/>
      <c r="C96" s="156"/>
      <c r="D96" s="157"/>
    </row>
    <row r="97" spans="1:4" ht="15">
      <c r="A97" s="80"/>
      <c r="B97" s="158"/>
      <c r="C97" s="155"/>
      <c r="D97" s="159"/>
    </row>
    <row r="98" spans="1:4" ht="15">
      <c r="A98" s="124" t="s">
        <v>108</v>
      </c>
      <c r="B98" s="127">
        <f>B8+B11+B12+B13+B14+B16+B17+B19</f>
        <v>26501.48</v>
      </c>
      <c r="C98" s="160" t="s">
        <v>109</v>
      </c>
      <c r="D98" s="161">
        <f>D8+D34+D37+D40+D49+D52+D57+D64+D74+D87+D95+D77+D85+D82</f>
        <v>26501.48</v>
      </c>
    </row>
  </sheetData>
  <sheetProtection/>
  <mergeCells count="7">
    <mergeCell ref="A3:D3"/>
    <mergeCell ref="A1:A2"/>
    <mergeCell ref="B1:B2"/>
    <mergeCell ref="C1:C2"/>
    <mergeCell ref="D1:D2"/>
    <mergeCell ref="A5:B6"/>
    <mergeCell ref="C5:D6"/>
  </mergeCells>
  <printOptions/>
  <pageMargins left="0.3" right="0.18" top="0.32" bottom="0.25" header="0.21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="133" zoomScaleNormal="133" workbookViewId="0" topLeftCell="A1">
      <selection activeCell="C95" sqref="C95"/>
    </sheetView>
  </sheetViews>
  <sheetFormatPr defaultColWidth="9.00390625" defaultRowHeight="14.25"/>
  <cols>
    <col min="1" max="1" width="24.75390625" style="0" customWidth="1"/>
    <col min="2" max="2" width="11.375" style="0" customWidth="1"/>
    <col min="3" max="3" width="25.125" style="0" customWidth="1"/>
    <col min="4" max="4" width="15.00390625" style="0" customWidth="1"/>
  </cols>
  <sheetData>
    <row r="1" spans="1:4" ht="14.25">
      <c r="A1" s="121"/>
      <c r="B1" s="121"/>
      <c r="C1" s="121"/>
      <c r="D1" s="33" t="s">
        <v>110</v>
      </c>
    </row>
    <row r="2" spans="1:4" ht="14.25">
      <c r="A2" s="121"/>
      <c r="B2" s="121"/>
      <c r="C2" s="121"/>
      <c r="D2" s="121"/>
    </row>
    <row r="3" spans="1:4" ht="81" customHeight="1">
      <c r="A3" s="18" t="s">
        <v>111</v>
      </c>
      <c r="B3" s="18"/>
      <c r="C3" s="18"/>
      <c r="D3" s="18"/>
    </row>
    <row r="4" spans="1:4" ht="14.25">
      <c r="A4" s="122" t="s">
        <v>2</v>
      </c>
      <c r="B4" s="121"/>
      <c r="C4" s="121"/>
      <c r="D4" s="94" t="s">
        <v>3</v>
      </c>
    </row>
    <row r="5" spans="1:4" ht="14.25">
      <c r="A5" s="123" t="s">
        <v>112</v>
      </c>
      <c r="B5" s="123"/>
      <c r="C5" s="23" t="s">
        <v>5</v>
      </c>
      <c r="D5" s="23"/>
    </row>
    <row r="6" spans="1:4" ht="15">
      <c r="A6" s="124" t="s">
        <v>113</v>
      </c>
      <c r="B6" s="125" t="s">
        <v>7</v>
      </c>
      <c r="C6" s="125" t="s">
        <v>8</v>
      </c>
      <c r="D6" s="125" t="s">
        <v>7</v>
      </c>
    </row>
    <row r="7" spans="1:4" ht="15">
      <c r="A7" s="126" t="s">
        <v>114</v>
      </c>
      <c r="B7" s="127">
        <f>B8+B9</f>
        <v>25877.48</v>
      </c>
      <c r="C7" s="128" t="s">
        <v>10</v>
      </c>
      <c r="D7" s="129">
        <f>D8+D12+D14+D16+D18+D20+D22+D31+D27+D29</f>
        <v>2582.99</v>
      </c>
    </row>
    <row r="8" spans="1:4" ht="15">
      <c r="A8" s="126" t="s">
        <v>11</v>
      </c>
      <c r="B8" s="127">
        <v>5647.48</v>
      </c>
      <c r="C8" s="128" t="s">
        <v>12</v>
      </c>
      <c r="D8" s="129">
        <f>D9+D10+D11</f>
        <v>61</v>
      </c>
    </row>
    <row r="9" spans="1:4" ht="15">
      <c r="A9" s="126" t="s">
        <v>13</v>
      </c>
      <c r="B9" s="127">
        <v>20230</v>
      </c>
      <c r="C9" s="128" t="s">
        <v>14</v>
      </c>
      <c r="D9" s="129">
        <v>36</v>
      </c>
    </row>
    <row r="10" spans="1:4" ht="15">
      <c r="A10" s="126"/>
      <c r="B10" s="127"/>
      <c r="C10" s="128" t="s">
        <v>16</v>
      </c>
      <c r="D10" s="129">
        <v>20</v>
      </c>
    </row>
    <row r="11" spans="1:4" ht="15">
      <c r="A11" s="126"/>
      <c r="B11" s="127"/>
      <c r="C11" s="128" t="s">
        <v>18</v>
      </c>
      <c r="D11" s="129">
        <v>5</v>
      </c>
    </row>
    <row r="12" spans="1:4" ht="15">
      <c r="A12" s="126"/>
      <c r="B12" s="127"/>
      <c r="C12" s="128" t="s">
        <v>20</v>
      </c>
      <c r="D12" s="129">
        <v>6</v>
      </c>
    </row>
    <row r="13" spans="1:4" ht="15">
      <c r="A13" s="126"/>
      <c r="B13" s="127"/>
      <c r="C13" s="128" t="s">
        <v>22</v>
      </c>
      <c r="D13" s="129">
        <v>6</v>
      </c>
    </row>
    <row r="14" spans="1:4" ht="15">
      <c r="A14" s="126"/>
      <c r="B14" s="127"/>
      <c r="C14" s="128" t="s">
        <v>24</v>
      </c>
      <c r="D14" s="129">
        <v>20</v>
      </c>
    </row>
    <row r="15" spans="1:4" ht="15">
      <c r="A15" s="126"/>
      <c r="B15" s="127"/>
      <c r="C15" s="128" t="s">
        <v>26</v>
      </c>
      <c r="D15" s="129">
        <v>20</v>
      </c>
    </row>
    <row r="16" spans="1:4" ht="15">
      <c r="A16" s="126"/>
      <c r="B16" s="127"/>
      <c r="C16" s="128" t="s">
        <v>28</v>
      </c>
      <c r="D16" s="129">
        <v>10</v>
      </c>
    </row>
    <row r="17" spans="1:4" ht="15">
      <c r="A17" s="126"/>
      <c r="B17" s="127"/>
      <c r="C17" s="128" t="s">
        <v>30</v>
      </c>
      <c r="D17" s="129">
        <v>10</v>
      </c>
    </row>
    <row r="18" spans="1:4" ht="15">
      <c r="A18" s="126"/>
      <c r="B18" s="127"/>
      <c r="C18" s="128" t="s">
        <v>32</v>
      </c>
      <c r="D18" s="129">
        <v>295</v>
      </c>
    </row>
    <row r="19" spans="1:4" ht="15">
      <c r="A19" s="126"/>
      <c r="B19" s="127"/>
      <c r="C19" s="128" t="s">
        <v>34</v>
      </c>
      <c r="D19" s="129">
        <v>295</v>
      </c>
    </row>
    <row r="20" spans="1:4" ht="15">
      <c r="A20" s="126"/>
      <c r="B20" s="127"/>
      <c r="C20" s="128" t="s">
        <v>36</v>
      </c>
      <c r="D20" s="129">
        <v>1</v>
      </c>
    </row>
    <row r="21" spans="1:4" ht="15">
      <c r="A21" s="126"/>
      <c r="B21" s="127"/>
      <c r="C21" s="128" t="s">
        <v>38</v>
      </c>
      <c r="D21" s="129">
        <v>1</v>
      </c>
    </row>
    <row r="22" spans="1:4" ht="15">
      <c r="A22" s="126"/>
      <c r="B22" s="127"/>
      <c r="C22" s="128" t="s">
        <v>39</v>
      </c>
      <c r="D22" s="129">
        <f>D23+D24+D25+D26</f>
        <v>2114.99</v>
      </c>
    </row>
    <row r="23" spans="1:4" ht="15">
      <c r="A23" s="126"/>
      <c r="B23" s="127"/>
      <c r="C23" s="128" t="s">
        <v>14</v>
      </c>
      <c r="D23" s="129">
        <v>1824.35</v>
      </c>
    </row>
    <row r="24" spans="1:4" ht="15">
      <c r="A24" s="126"/>
      <c r="B24" s="127"/>
      <c r="C24" s="128" t="s">
        <v>40</v>
      </c>
      <c r="D24" s="129">
        <v>280.64</v>
      </c>
    </row>
    <row r="25" spans="1:4" ht="15">
      <c r="A25" s="126"/>
      <c r="B25" s="127"/>
      <c r="C25" s="128" t="s">
        <v>41</v>
      </c>
      <c r="D25" s="129">
        <v>5</v>
      </c>
    </row>
    <row r="26" spans="1:4" ht="23.25">
      <c r="A26" s="126"/>
      <c r="B26" s="127"/>
      <c r="C26" s="128" t="s">
        <v>42</v>
      </c>
      <c r="D26" s="129">
        <v>5</v>
      </c>
    </row>
    <row r="27" spans="1:4" ht="15">
      <c r="A27" s="126"/>
      <c r="B27" s="127"/>
      <c r="C27" s="128" t="s">
        <v>43</v>
      </c>
      <c r="D27" s="129">
        <v>57</v>
      </c>
    </row>
    <row r="28" spans="1:4" ht="15">
      <c r="A28" s="126"/>
      <c r="B28" s="127"/>
      <c r="C28" s="128" t="s">
        <v>44</v>
      </c>
      <c r="D28" s="129">
        <v>57</v>
      </c>
    </row>
    <row r="29" spans="1:4" ht="15">
      <c r="A29" s="126"/>
      <c r="B29" s="127"/>
      <c r="C29" s="130" t="s">
        <v>45</v>
      </c>
      <c r="D29" s="129">
        <v>8</v>
      </c>
    </row>
    <row r="30" spans="1:4" ht="15">
      <c r="A30" s="126"/>
      <c r="B30" s="127"/>
      <c r="C30" s="131" t="s">
        <v>46</v>
      </c>
      <c r="D30" s="129">
        <v>8</v>
      </c>
    </row>
    <row r="31" spans="1:4" ht="15">
      <c r="A31" s="126"/>
      <c r="B31" s="127"/>
      <c r="C31" s="132" t="s">
        <v>47</v>
      </c>
      <c r="D31" s="129">
        <v>10</v>
      </c>
    </row>
    <row r="32" spans="1:4" ht="15">
      <c r="A32" s="126"/>
      <c r="B32" s="127"/>
      <c r="C32" s="132" t="s">
        <v>48</v>
      </c>
      <c r="D32" s="129">
        <v>10</v>
      </c>
    </row>
    <row r="33" spans="1:4" ht="15">
      <c r="A33" s="126"/>
      <c r="B33" s="127"/>
      <c r="C33" s="128" t="s">
        <v>49</v>
      </c>
      <c r="D33" s="129">
        <f>D34</f>
        <v>15</v>
      </c>
    </row>
    <row r="34" spans="1:4" ht="15">
      <c r="A34" s="126"/>
      <c r="B34" s="127"/>
      <c r="C34" s="128" t="s">
        <v>50</v>
      </c>
      <c r="D34" s="129">
        <f>D35</f>
        <v>15</v>
      </c>
    </row>
    <row r="35" spans="1:4" ht="15">
      <c r="A35" s="126"/>
      <c r="B35" s="127"/>
      <c r="C35" s="128" t="s">
        <v>51</v>
      </c>
      <c r="D35" s="129">
        <v>15</v>
      </c>
    </row>
    <row r="36" spans="1:4" ht="15">
      <c r="A36" s="126"/>
      <c r="B36" s="127"/>
      <c r="C36" s="128" t="s">
        <v>52</v>
      </c>
      <c r="D36" s="129">
        <f>D37</f>
        <v>3</v>
      </c>
    </row>
    <row r="37" spans="1:4" ht="15">
      <c r="A37" s="126"/>
      <c r="B37" s="127"/>
      <c r="C37" s="128" t="s">
        <v>53</v>
      </c>
      <c r="D37" s="129">
        <f>D38</f>
        <v>3</v>
      </c>
    </row>
    <row r="38" spans="1:4" ht="15">
      <c r="A38" s="126"/>
      <c r="B38" s="127"/>
      <c r="C38" s="128" t="s">
        <v>54</v>
      </c>
      <c r="D38" s="129">
        <v>3</v>
      </c>
    </row>
    <row r="39" spans="1:4" ht="15">
      <c r="A39" s="126"/>
      <c r="B39" s="127"/>
      <c r="C39" s="128" t="s">
        <v>55</v>
      </c>
      <c r="D39" s="129">
        <f>D40+D42+D44+D46</f>
        <v>221.2</v>
      </c>
    </row>
    <row r="40" spans="1:4" ht="15">
      <c r="A40" s="126"/>
      <c r="B40" s="127"/>
      <c r="C40" s="128" t="s">
        <v>56</v>
      </c>
      <c r="D40" s="129">
        <v>40</v>
      </c>
    </row>
    <row r="41" spans="1:4" ht="15">
      <c r="A41" s="126"/>
      <c r="B41" s="127"/>
      <c r="C41" s="128" t="s">
        <v>57</v>
      </c>
      <c r="D41" s="129">
        <v>40</v>
      </c>
    </row>
    <row r="42" spans="1:4" ht="15">
      <c r="A42" s="126"/>
      <c r="B42" s="127"/>
      <c r="C42" s="128" t="s">
        <v>58</v>
      </c>
      <c r="D42" s="129">
        <f>D43</f>
        <v>8</v>
      </c>
    </row>
    <row r="43" spans="1:4" ht="15">
      <c r="A43" s="126"/>
      <c r="B43" s="127"/>
      <c r="C43" s="128" t="s">
        <v>59</v>
      </c>
      <c r="D43" s="129">
        <v>8</v>
      </c>
    </row>
    <row r="44" spans="1:4" ht="15">
      <c r="A44" s="126"/>
      <c r="B44" s="127"/>
      <c r="C44" s="128" t="s">
        <v>60</v>
      </c>
      <c r="D44" s="129">
        <v>163.2</v>
      </c>
    </row>
    <row r="45" spans="1:4" ht="23.25">
      <c r="A45" s="126"/>
      <c r="B45" s="127"/>
      <c r="C45" s="128" t="s">
        <v>61</v>
      </c>
      <c r="D45" s="129">
        <v>163.2</v>
      </c>
    </row>
    <row r="46" spans="1:4" ht="15">
      <c r="A46" s="126"/>
      <c r="B46" s="127"/>
      <c r="C46" s="128" t="s">
        <v>62</v>
      </c>
      <c r="D46" s="129">
        <v>10</v>
      </c>
    </row>
    <row r="47" spans="1:4" ht="15">
      <c r="A47" s="126"/>
      <c r="B47" s="127"/>
      <c r="C47" s="128" t="s">
        <v>63</v>
      </c>
      <c r="D47" s="129">
        <v>10</v>
      </c>
    </row>
    <row r="48" spans="1:4" ht="15">
      <c r="A48" s="126"/>
      <c r="B48" s="127"/>
      <c r="C48" s="128" t="s">
        <v>64</v>
      </c>
      <c r="D48" s="129">
        <v>156.47</v>
      </c>
    </row>
    <row r="49" spans="1:4" ht="15">
      <c r="A49" s="126"/>
      <c r="B49" s="127"/>
      <c r="C49" s="128" t="s">
        <v>65</v>
      </c>
      <c r="D49" s="129">
        <v>156.47</v>
      </c>
    </row>
    <row r="50" spans="1:4" ht="15">
      <c r="A50" s="126"/>
      <c r="B50" s="127"/>
      <c r="C50" s="128" t="s">
        <v>14</v>
      </c>
      <c r="D50" s="129">
        <v>156.47</v>
      </c>
    </row>
    <row r="51" spans="1:4" ht="15">
      <c r="A51" s="126"/>
      <c r="B51" s="127"/>
      <c r="C51" s="128" t="s">
        <v>66</v>
      </c>
      <c r="D51" s="129">
        <f>D52+D54</f>
        <v>78</v>
      </c>
    </row>
    <row r="52" spans="1:4" ht="15">
      <c r="A52" s="126"/>
      <c r="B52" s="127"/>
      <c r="C52" s="128" t="s">
        <v>67</v>
      </c>
      <c r="D52" s="129">
        <f>D53</f>
        <v>38</v>
      </c>
    </row>
    <row r="53" spans="1:4" ht="15">
      <c r="A53" s="126"/>
      <c r="B53" s="127"/>
      <c r="C53" s="128" t="s">
        <v>68</v>
      </c>
      <c r="D53" s="129">
        <v>38</v>
      </c>
    </row>
    <row r="54" spans="1:4" ht="15">
      <c r="A54" s="126"/>
      <c r="B54" s="127"/>
      <c r="C54" s="128" t="s">
        <v>69</v>
      </c>
      <c r="D54" s="129">
        <f>D55</f>
        <v>40</v>
      </c>
    </row>
    <row r="55" spans="1:4" ht="15">
      <c r="A55" s="126"/>
      <c r="B55" s="127"/>
      <c r="C55" s="128" t="s">
        <v>70</v>
      </c>
      <c r="D55" s="129">
        <v>40</v>
      </c>
    </row>
    <row r="56" spans="1:4" ht="15">
      <c r="A56" s="126"/>
      <c r="B56" s="127"/>
      <c r="C56" s="128" t="s">
        <v>71</v>
      </c>
      <c r="D56" s="129">
        <f>D57+D59+D61</f>
        <v>2040.02</v>
      </c>
    </row>
    <row r="57" spans="1:4" ht="15">
      <c r="A57" s="126"/>
      <c r="B57" s="127"/>
      <c r="C57" s="128" t="s">
        <v>72</v>
      </c>
      <c r="D57" s="129">
        <v>5</v>
      </c>
    </row>
    <row r="58" spans="1:4" ht="15">
      <c r="A58" s="126"/>
      <c r="B58" s="127"/>
      <c r="C58" s="128" t="s">
        <v>73</v>
      </c>
      <c r="D58" s="129">
        <v>5</v>
      </c>
    </row>
    <row r="59" spans="1:4" ht="15">
      <c r="A59" s="126"/>
      <c r="B59" s="127"/>
      <c r="C59" s="128" t="s">
        <v>74</v>
      </c>
      <c r="D59" s="129">
        <v>1793.02</v>
      </c>
    </row>
    <row r="60" spans="1:4" ht="15">
      <c r="A60" s="126"/>
      <c r="B60" s="127"/>
      <c r="C60" s="128" t="s">
        <v>75</v>
      </c>
      <c r="D60" s="129">
        <v>1793.02</v>
      </c>
    </row>
    <row r="61" spans="1:4" ht="15">
      <c r="A61" s="126"/>
      <c r="B61" s="127"/>
      <c r="C61" s="128" t="s">
        <v>76</v>
      </c>
      <c r="D61" s="129">
        <v>242</v>
      </c>
    </row>
    <row r="62" spans="1:4" ht="15">
      <c r="A62" s="126"/>
      <c r="B62" s="127"/>
      <c r="C62" s="128" t="s">
        <v>77</v>
      </c>
      <c r="D62" s="129">
        <v>242</v>
      </c>
    </row>
    <row r="63" spans="1:4" ht="15">
      <c r="A63" s="126"/>
      <c r="B63" s="127"/>
      <c r="C63" s="128" t="s">
        <v>78</v>
      </c>
      <c r="D63" s="129">
        <f>D64+D67+D69+D71</f>
        <v>390.53</v>
      </c>
    </row>
    <row r="64" spans="1:4" ht="15">
      <c r="A64" s="126"/>
      <c r="B64" s="127"/>
      <c r="C64" s="128" t="s">
        <v>79</v>
      </c>
      <c r="D64" s="129">
        <f>D65+D66</f>
        <v>304.53</v>
      </c>
    </row>
    <row r="65" spans="1:4" ht="23.25">
      <c r="A65" s="126"/>
      <c r="B65" s="127"/>
      <c r="C65" s="128" t="s">
        <v>80</v>
      </c>
      <c r="D65" s="129">
        <v>217.53</v>
      </c>
    </row>
    <row r="66" spans="1:4" ht="15">
      <c r="A66" s="126"/>
      <c r="B66" s="127"/>
      <c r="C66" s="128" t="s">
        <v>81</v>
      </c>
      <c r="D66" s="129">
        <v>87</v>
      </c>
    </row>
    <row r="67" spans="1:4" ht="15">
      <c r="A67" s="126"/>
      <c r="B67" s="127"/>
      <c r="C67" s="128" t="s">
        <v>82</v>
      </c>
      <c r="D67" s="129">
        <v>52</v>
      </c>
    </row>
    <row r="68" spans="1:4" ht="15">
      <c r="A68" s="126"/>
      <c r="B68" s="127"/>
      <c r="C68" s="128" t="s">
        <v>83</v>
      </c>
      <c r="D68" s="129">
        <v>52</v>
      </c>
    </row>
    <row r="69" spans="1:4" ht="15">
      <c r="A69" s="126"/>
      <c r="B69" s="127"/>
      <c r="C69" s="128" t="s">
        <v>84</v>
      </c>
      <c r="D69" s="129">
        <v>8</v>
      </c>
    </row>
    <row r="70" spans="1:4" ht="15">
      <c r="A70" s="126"/>
      <c r="B70" s="127"/>
      <c r="C70" s="128" t="s">
        <v>85</v>
      </c>
      <c r="D70" s="129">
        <v>8</v>
      </c>
    </row>
    <row r="71" spans="1:4" ht="15">
      <c r="A71" s="126"/>
      <c r="B71" s="127"/>
      <c r="C71" s="128" t="s">
        <v>86</v>
      </c>
      <c r="D71" s="129">
        <v>26</v>
      </c>
    </row>
    <row r="72" spans="1:4" ht="15">
      <c r="A72" s="126"/>
      <c r="B72" s="127"/>
      <c r="C72" s="128" t="s">
        <v>87</v>
      </c>
      <c r="D72" s="129">
        <v>26</v>
      </c>
    </row>
    <row r="73" spans="1:4" ht="15">
      <c r="A73" s="126"/>
      <c r="B73" s="127"/>
      <c r="C73" s="128" t="s">
        <v>88</v>
      </c>
      <c r="D73" s="129">
        <f>D74</f>
        <v>10</v>
      </c>
    </row>
    <row r="74" spans="1:4" ht="15">
      <c r="A74" s="126"/>
      <c r="B74" s="127"/>
      <c r="C74" s="128" t="s">
        <v>89</v>
      </c>
      <c r="D74" s="129">
        <v>10</v>
      </c>
    </row>
    <row r="75" spans="1:4" ht="15">
      <c r="A75" s="126"/>
      <c r="B75" s="127"/>
      <c r="C75" s="128" t="s">
        <v>90</v>
      </c>
      <c r="D75" s="129">
        <v>10</v>
      </c>
    </row>
    <row r="76" spans="1:4" ht="15">
      <c r="A76" s="126"/>
      <c r="B76" s="133"/>
      <c r="C76" s="134" t="s">
        <v>91</v>
      </c>
      <c r="D76" s="129">
        <f>D77+D79</f>
        <v>55</v>
      </c>
    </row>
    <row r="77" spans="1:4" ht="15">
      <c r="A77" s="126"/>
      <c r="B77" s="133"/>
      <c r="C77" s="134" t="s">
        <v>92</v>
      </c>
      <c r="D77" s="129">
        <v>20</v>
      </c>
    </row>
    <row r="78" spans="1:4" ht="15">
      <c r="A78" s="126"/>
      <c r="B78" s="133"/>
      <c r="C78" s="134" t="s">
        <v>93</v>
      </c>
      <c r="D78" s="129">
        <v>20</v>
      </c>
    </row>
    <row r="79" spans="1:4" ht="15">
      <c r="A79" s="126"/>
      <c r="B79" s="133"/>
      <c r="C79" s="134" t="s">
        <v>94</v>
      </c>
      <c r="D79" s="129">
        <v>35</v>
      </c>
    </row>
    <row r="80" spans="1:4" ht="15">
      <c r="A80" s="126"/>
      <c r="B80" s="133"/>
      <c r="C80" s="135" t="s">
        <v>95</v>
      </c>
      <c r="D80" s="129">
        <v>35</v>
      </c>
    </row>
    <row r="81" spans="1:4" ht="15">
      <c r="A81" s="126"/>
      <c r="B81" s="133"/>
      <c r="C81" s="136" t="s">
        <v>96</v>
      </c>
      <c r="D81" s="129">
        <v>10.27</v>
      </c>
    </row>
    <row r="82" spans="1:4" ht="15">
      <c r="A82" s="126"/>
      <c r="B82" s="133"/>
      <c r="C82" s="136" t="s">
        <v>97</v>
      </c>
      <c r="D82" s="129">
        <v>10.27</v>
      </c>
    </row>
    <row r="83" spans="1:4" ht="15">
      <c r="A83" s="126"/>
      <c r="B83" s="133"/>
      <c r="C83" s="136" t="s">
        <v>98</v>
      </c>
      <c r="D83" s="129">
        <v>10.27</v>
      </c>
    </row>
    <row r="84" spans="1:4" ht="15">
      <c r="A84" s="126"/>
      <c r="B84" s="137"/>
      <c r="C84" s="138" t="s">
        <v>99</v>
      </c>
      <c r="D84" s="129">
        <v>85</v>
      </c>
    </row>
    <row r="85" spans="1:4" ht="15">
      <c r="A85" s="126"/>
      <c r="B85" s="137"/>
      <c r="C85" s="139" t="s">
        <v>100</v>
      </c>
      <c r="D85" s="129">
        <v>85</v>
      </c>
    </row>
    <row r="86" spans="1:4" ht="15">
      <c r="A86" s="126"/>
      <c r="B86" s="137"/>
      <c r="C86" s="140" t="s">
        <v>71</v>
      </c>
      <c r="D86" s="129">
        <f>D87</f>
        <v>10610</v>
      </c>
    </row>
    <row r="87" spans="1:4" ht="23.25">
      <c r="A87" s="126"/>
      <c r="B87" s="127"/>
      <c r="C87" s="128" t="s">
        <v>101</v>
      </c>
      <c r="D87" s="129">
        <f>D88+D89</f>
        <v>10610</v>
      </c>
    </row>
    <row r="88" spans="1:4" ht="15">
      <c r="A88" s="126"/>
      <c r="B88" s="127"/>
      <c r="C88" s="128" t="s">
        <v>102</v>
      </c>
      <c r="D88" s="129">
        <v>800</v>
      </c>
    </row>
    <row r="89" spans="1:4" ht="15">
      <c r="A89" s="126"/>
      <c r="B89" s="127"/>
      <c r="C89" s="128" t="s">
        <v>103</v>
      </c>
      <c r="D89" s="129">
        <v>9810</v>
      </c>
    </row>
    <row r="90" spans="1:4" ht="15">
      <c r="A90" s="126"/>
      <c r="B90" s="127"/>
      <c r="C90" s="141"/>
      <c r="D90" s="127"/>
    </row>
    <row r="91" spans="1:4" ht="15">
      <c r="A91" s="142"/>
      <c r="B91" s="127"/>
      <c r="C91" s="128"/>
      <c r="D91" s="127"/>
    </row>
    <row r="92" spans="1:4" ht="15">
      <c r="A92" s="124" t="s">
        <v>115</v>
      </c>
      <c r="B92" s="143">
        <f>B8+B9</f>
        <v>25877.48</v>
      </c>
      <c r="C92" s="143" t="s">
        <v>116</v>
      </c>
      <c r="D92" s="144">
        <f>D7+D33+D36+D39+D63+D48+D51+D56+D73+D84+D86+D76+D81</f>
        <v>16257.48</v>
      </c>
    </row>
  </sheetData>
  <sheetProtection/>
  <mergeCells count="2">
    <mergeCell ref="A3:D3"/>
    <mergeCell ref="C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G26" sqref="G26:G28"/>
    </sheetView>
  </sheetViews>
  <sheetFormatPr defaultColWidth="9.00390625" defaultRowHeight="14.25"/>
  <cols>
    <col min="1" max="1" width="9.75390625" style="0" customWidth="1"/>
    <col min="2" max="2" width="27.75390625" style="0" customWidth="1"/>
    <col min="3" max="3" width="22.125" style="58" customWidth="1"/>
    <col min="4" max="4" width="17.75390625" style="58" customWidth="1"/>
    <col min="5" max="5" width="12.875" style="58" customWidth="1"/>
    <col min="6" max="6" width="11.75390625" style="0" customWidth="1"/>
  </cols>
  <sheetData>
    <row r="1" spans="1:6" ht="14.25">
      <c r="A1" s="34"/>
      <c r="B1" s="34"/>
      <c r="C1" s="99"/>
      <c r="D1" s="99"/>
      <c r="E1" s="99"/>
      <c r="F1" s="33" t="s">
        <v>117</v>
      </c>
    </row>
    <row r="2" spans="1:6" ht="54" customHeight="1">
      <c r="A2" s="18" t="s">
        <v>118</v>
      </c>
      <c r="B2" s="18"/>
      <c r="C2" s="60"/>
      <c r="D2" s="60"/>
      <c r="E2" s="60"/>
      <c r="F2" s="18"/>
    </row>
    <row r="3" spans="1:6" ht="14.25">
      <c r="A3" s="61" t="s">
        <v>104</v>
      </c>
      <c r="B3" s="61"/>
      <c r="C3" s="100"/>
      <c r="D3" s="100"/>
      <c r="E3" s="101" t="s">
        <v>3</v>
      </c>
      <c r="F3" s="102"/>
    </row>
    <row r="4" spans="1:6" ht="14.25">
      <c r="A4" s="23" t="s">
        <v>119</v>
      </c>
      <c r="B4" s="23" t="s">
        <v>120</v>
      </c>
      <c r="C4" s="103" t="s">
        <v>121</v>
      </c>
      <c r="D4" s="103" t="s">
        <v>122</v>
      </c>
      <c r="E4" s="103" t="s">
        <v>123</v>
      </c>
      <c r="F4" s="23" t="s">
        <v>124</v>
      </c>
    </row>
    <row r="5" spans="1:6" ht="14.25">
      <c r="A5" s="23"/>
      <c r="B5" s="23"/>
      <c r="C5" s="103"/>
      <c r="D5" s="103"/>
      <c r="E5" s="103"/>
      <c r="F5" s="23"/>
    </row>
    <row r="6" spans="1:6" ht="14.25">
      <c r="A6" s="23" t="s">
        <v>125</v>
      </c>
      <c r="B6" s="23" t="s">
        <v>125</v>
      </c>
      <c r="C6" s="104">
        <v>1</v>
      </c>
      <c r="D6" s="104">
        <v>2</v>
      </c>
      <c r="E6" s="104">
        <v>3</v>
      </c>
      <c r="F6" s="23">
        <v>4</v>
      </c>
    </row>
    <row r="7" spans="1:6" ht="14.25">
      <c r="A7" s="25"/>
      <c r="B7" s="25" t="s">
        <v>126</v>
      </c>
      <c r="C7" s="105">
        <f>C8+C34+C37+C53+C72+C65+C43+C40+C85+C62+C80+C77</f>
        <v>6267.68</v>
      </c>
      <c r="D7" s="105">
        <f>D8+D34+D37+D53+D72+D65+D43+D40+D80+D77</f>
        <v>3406.0799999999995</v>
      </c>
      <c r="E7" s="105">
        <f>E8+E34+E37+E53+E72+E65+E43+E40+E85+E80+E62</f>
        <v>2861.6</v>
      </c>
      <c r="F7" s="28"/>
    </row>
    <row r="8" spans="1:6" ht="14.25">
      <c r="A8" s="25">
        <v>201</v>
      </c>
      <c r="B8" s="95" t="s">
        <v>10</v>
      </c>
      <c r="C8" s="105">
        <f>D8+E8</f>
        <v>2784.99</v>
      </c>
      <c r="D8" s="105">
        <f>D9+D26+D28+D20+D24+D32+D22+D13+D18+D10</f>
        <v>1639.96</v>
      </c>
      <c r="E8" s="105">
        <f>E9+E26+E28+E24+E32+E22+E13+E18+E20+E30+E11</f>
        <v>1145.03</v>
      </c>
      <c r="F8" s="28"/>
    </row>
    <row r="9" spans="1:6" ht="14.25">
      <c r="A9" s="25">
        <v>20101</v>
      </c>
      <c r="B9" s="95" t="s">
        <v>12</v>
      </c>
      <c r="C9" s="105">
        <f>D9+E9</f>
        <v>5</v>
      </c>
      <c r="D9" s="105"/>
      <c r="E9" s="105">
        <v>5</v>
      </c>
      <c r="F9" s="28"/>
    </row>
    <row r="10" spans="1:6" ht="14.25">
      <c r="A10" s="25">
        <v>2010101</v>
      </c>
      <c r="B10" s="95" t="s">
        <v>14</v>
      </c>
      <c r="C10" s="105">
        <v>36</v>
      </c>
      <c r="D10" s="105">
        <v>36</v>
      </c>
      <c r="E10" s="105"/>
      <c r="F10" s="28"/>
    </row>
    <row r="11" spans="1:6" ht="14.25">
      <c r="A11" s="25">
        <v>2010109</v>
      </c>
      <c r="B11" s="95" t="s">
        <v>16</v>
      </c>
      <c r="C11" s="105">
        <v>20</v>
      </c>
      <c r="D11" s="105"/>
      <c r="E11" s="105">
        <v>20</v>
      </c>
      <c r="F11" s="28"/>
    </row>
    <row r="12" spans="1:7" ht="14.25">
      <c r="A12" s="25">
        <v>2010199</v>
      </c>
      <c r="B12" s="95" t="s">
        <v>18</v>
      </c>
      <c r="C12" s="105">
        <f aca="true" t="shared" si="0" ref="C12:C29">D12+E12</f>
        <v>5</v>
      </c>
      <c r="D12" s="105"/>
      <c r="E12" s="105">
        <v>5</v>
      </c>
      <c r="F12" s="28"/>
      <c r="G12" t="s">
        <v>127</v>
      </c>
    </row>
    <row r="13" spans="1:6" ht="14.25">
      <c r="A13" s="25">
        <v>20103</v>
      </c>
      <c r="B13" s="95" t="s">
        <v>39</v>
      </c>
      <c r="C13" s="105">
        <f t="shared" si="0"/>
        <v>2314.99</v>
      </c>
      <c r="D13" s="105">
        <f>D14+D15</f>
        <v>1603.96</v>
      </c>
      <c r="E13" s="105">
        <f>E14+E15+E16+E17</f>
        <v>711.03</v>
      </c>
      <c r="F13" s="28"/>
    </row>
    <row r="14" spans="1:6" ht="14.25">
      <c r="A14" s="25">
        <v>2010301</v>
      </c>
      <c r="B14" s="95" t="s">
        <v>14</v>
      </c>
      <c r="C14" s="105">
        <f t="shared" si="0"/>
        <v>2024.35</v>
      </c>
      <c r="D14" s="105">
        <v>1323.32</v>
      </c>
      <c r="E14" s="105">
        <v>701.03</v>
      </c>
      <c r="F14" s="28"/>
    </row>
    <row r="15" spans="1:6" ht="14.25">
      <c r="A15" s="25">
        <v>2010302</v>
      </c>
      <c r="B15" s="95" t="s">
        <v>40</v>
      </c>
      <c r="C15" s="105">
        <f t="shared" si="0"/>
        <v>280.64</v>
      </c>
      <c r="D15" s="105">
        <v>280.64</v>
      </c>
      <c r="E15" s="105"/>
      <c r="F15" s="28"/>
    </row>
    <row r="16" spans="1:6" ht="14.25">
      <c r="A16" s="25">
        <v>2010305</v>
      </c>
      <c r="B16" s="95" t="s">
        <v>41</v>
      </c>
      <c r="C16" s="105">
        <f t="shared" si="0"/>
        <v>5</v>
      </c>
      <c r="D16" s="105"/>
      <c r="E16" s="105">
        <v>5</v>
      </c>
      <c r="F16" s="28"/>
    </row>
    <row r="17" spans="1:6" ht="22.5">
      <c r="A17" s="25">
        <v>2010399</v>
      </c>
      <c r="B17" s="95" t="s">
        <v>42</v>
      </c>
      <c r="C17" s="105">
        <f t="shared" si="0"/>
        <v>5</v>
      </c>
      <c r="D17" s="105"/>
      <c r="E17" s="105">
        <v>5</v>
      </c>
      <c r="F17" s="28"/>
    </row>
    <row r="18" spans="1:6" ht="14.25">
      <c r="A18" s="25">
        <v>20105</v>
      </c>
      <c r="B18" s="95" t="s">
        <v>43</v>
      </c>
      <c r="C18" s="105">
        <f t="shared" si="0"/>
        <v>57</v>
      </c>
      <c r="D18" s="105"/>
      <c r="E18" s="105">
        <v>57</v>
      </c>
      <c r="F18" s="28"/>
    </row>
    <row r="19" spans="1:6" ht="14.25">
      <c r="A19" s="25">
        <v>2010507</v>
      </c>
      <c r="B19" s="95" t="s">
        <v>44</v>
      </c>
      <c r="C19" s="105">
        <f t="shared" si="0"/>
        <v>57</v>
      </c>
      <c r="D19" s="105"/>
      <c r="E19" s="105">
        <v>57</v>
      </c>
      <c r="F19" s="28"/>
    </row>
    <row r="20" spans="1:6" ht="14.25">
      <c r="A20" s="25">
        <v>20126</v>
      </c>
      <c r="B20" s="106" t="s">
        <v>45</v>
      </c>
      <c r="C20" s="107">
        <f t="shared" si="0"/>
        <v>8</v>
      </c>
      <c r="D20" s="105"/>
      <c r="E20" s="105">
        <v>8</v>
      </c>
      <c r="F20" s="28"/>
    </row>
    <row r="21" spans="1:6" ht="14.25">
      <c r="A21" s="25">
        <v>2012699</v>
      </c>
      <c r="B21" s="108" t="s">
        <v>128</v>
      </c>
      <c r="C21" s="107">
        <f t="shared" si="0"/>
        <v>8</v>
      </c>
      <c r="D21" s="105"/>
      <c r="E21" s="105">
        <f>E20</f>
        <v>8</v>
      </c>
      <c r="F21" s="28"/>
    </row>
    <row r="22" spans="1:6" ht="14.25">
      <c r="A22" s="25">
        <v>20129</v>
      </c>
      <c r="B22" s="95" t="s">
        <v>36</v>
      </c>
      <c r="C22" s="105">
        <f t="shared" si="0"/>
        <v>1</v>
      </c>
      <c r="D22" s="105"/>
      <c r="E22" s="105">
        <v>1</v>
      </c>
      <c r="F22" s="28"/>
    </row>
    <row r="23" spans="1:6" ht="14.25">
      <c r="A23" s="25">
        <v>2012999</v>
      </c>
      <c r="B23" s="95" t="s">
        <v>38</v>
      </c>
      <c r="C23" s="105">
        <f t="shared" si="0"/>
        <v>1</v>
      </c>
      <c r="D23" s="105"/>
      <c r="E23" s="105">
        <v>1</v>
      </c>
      <c r="F23" s="28"/>
    </row>
    <row r="24" spans="1:6" ht="14.25">
      <c r="A24" s="25">
        <v>20133</v>
      </c>
      <c r="B24" s="95" t="s">
        <v>28</v>
      </c>
      <c r="C24" s="105">
        <f t="shared" si="0"/>
        <v>10</v>
      </c>
      <c r="D24" s="105"/>
      <c r="E24" s="105">
        <v>10</v>
      </c>
      <c r="F24" s="28"/>
    </row>
    <row r="25" spans="1:6" ht="14.25">
      <c r="A25" s="25">
        <v>2013399</v>
      </c>
      <c r="B25" s="95" t="s">
        <v>30</v>
      </c>
      <c r="C25" s="105">
        <f t="shared" si="0"/>
        <v>10</v>
      </c>
      <c r="D25" s="105"/>
      <c r="E25" s="105">
        <v>10</v>
      </c>
      <c r="F25" s="28"/>
    </row>
    <row r="26" spans="1:6" ht="14.25">
      <c r="A26" s="25">
        <v>20134</v>
      </c>
      <c r="B26" s="95" t="s">
        <v>20</v>
      </c>
      <c r="C26" s="105">
        <f t="shared" si="0"/>
        <v>6</v>
      </c>
      <c r="D26" s="105"/>
      <c r="E26" s="105">
        <v>6</v>
      </c>
      <c r="F26" s="28"/>
    </row>
    <row r="27" spans="1:6" ht="14.25">
      <c r="A27" s="25">
        <v>2013499</v>
      </c>
      <c r="B27" s="95" t="s">
        <v>22</v>
      </c>
      <c r="C27" s="105">
        <f t="shared" si="0"/>
        <v>6</v>
      </c>
      <c r="D27" s="105"/>
      <c r="E27" s="105">
        <v>6</v>
      </c>
      <c r="F27" s="28"/>
    </row>
    <row r="28" spans="1:6" ht="14.25">
      <c r="A28" s="25">
        <v>20136</v>
      </c>
      <c r="B28" s="95" t="s">
        <v>24</v>
      </c>
      <c r="C28" s="105">
        <f t="shared" si="0"/>
        <v>20</v>
      </c>
      <c r="D28" s="105"/>
      <c r="E28" s="105">
        <v>20</v>
      </c>
      <c r="F28" s="28"/>
    </row>
    <row r="29" spans="1:6" ht="14.25">
      <c r="A29" s="25">
        <v>2013699</v>
      </c>
      <c r="B29" s="95" t="s">
        <v>26</v>
      </c>
      <c r="C29" s="105">
        <f t="shared" si="0"/>
        <v>20</v>
      </c>
      <c r="D29" s="105"/>
      <c r="E29" s="105">
        <v>20</v>
      </c>
      <c r="F29" s="28"/>
    </row>
    <row r="30" spans="1:6" ht="14.25">
      <c r="A30" s="25">
        <v>20138</v>
      </c>
      <c r="B30" s="106" t="s">
        <v>47</v>
      </c>
      <c r="C30" s="109">
        <v>12</v>
      </c>
      <c r="D30" s="107"/>
      <c r="E30" s="105">
        <v>12</v>
      </c>
      <c r="F30" s="28"/>
    </row>
    <row r="31" spans="1:6" ht="14.25">
      <c r="A31" s="25">
        <v>2013805</v>
      </c>
      <c r="B31" s="108" t="s">
        <v>48</v>
      </c>
      <c r="C31" s="110">
        <v>12</v>
      </c>
      <c r="D31" s="107"/>
      <c r="E31" s="105">
        <v>12</v>
      </c>
      <c r="F31" s="28"/>
    </row>
    <row r="32" spans="1:6" ht="14.25">
      <c r="A32" s="25">
        <v>20199</v>
      </c>
      <c r="B32" s="95" t="s">
        <v>32</v>
      </c>
      <c r="C32" s="105">
        <f aca="true" t="shared" si="1" ref="C32:C68">D32+E32</f>
        <v>295</v>
      </c>
      <c r="D32" s="105"/>
      <c r="E32" s="105">
        <v>295</v>
      </c>
      <c r="F32" s="28"/>
    </row>
    <row r="33" spans="1:6" ht="14.25">
      <c r="A33" s="25">
        <v>2019999</v>
      </c>
      <c r="B33" s="95" t="s">
        <v>34</v>
      </c>
      <c r="C33" s="105">
        <f t="shared" si="1"/>
        <v>295</v>
      </c>
      <c r="D33" s="105"/>
      <c r="E33" s="105">
        <v>295</v>
      </c>
      <c r="F33" s="28"/>
    </row>
    <row r="34" spans="1:6" ht="14.25">
      <c r="A34" s="25">
        <v>203</v>
      </c>
      <c r="B34" s="111" t="s">
        <v>49</v>
      </c>
      <c r="C34" s="112">
        <f t="shared" si="1"/>
        <v>15</v>
      </c>
      <c r="D34" s="105"/>
      <c r="E34" s="105">
        <v>15</v>
      </c>
      <c r="F34" s="28"/>
    </row>
    <row r="35" spans="1:6" ht="14.25">
      <c r="A35" s="25">
        <v>20399</v>
      </c>
      <c r="B35" s="95" t="s">
        <v>50</v>
      </c>
      <c r="C35" s="105">
        <f t="shared" si="1"/>
        <v>15</v>
      </c>
      <c r="D35" s="105"/>
      <c r="E35" s="105">
        <v>15</v>
      </c>
      <c r="F35" s="28"/>
    </row>
    <row r="36" spans="1:6" ht="14.25">
      <c r="A36" s="25">
        <v>2039901</v>
      </c>
      <c r="B36" s="95" t="s">
        <v>51</v>
      </c>
      <c r="C36" s="105">
        <f t="shared" si="1"/>
        <v>15</v>
      </c>
      <c r="D36" s="105"/>
      <c r="E36" s="105">
        <v>15</v>
      </c>
      <c r="F36" s="28"/>
    </row>
    <row r="37" spans="1:6" ht="14.25">
      <c r="A37" s="25">
        <v>204</v>
      </c>
      <c r="B37" s="95" t="s">
        <v>52</v>
      </c>
      <c r="C37" s="105">
        <f t="shared" si="1"/>
        <v>3</v>
      </c>
      <c r="D37" s="105"/>
      <c r="E37" s="105">
        <v>3</v>
      </c>
      <c r="F37" s="28"/>
    </row>
    <row r="38" spans="1:6" ht="14.25">
      <c r="A38" s="25">
        <v>20406</v>
      </c>
      <c r="B38" s="95" t="s">
        <v>53</v>
      </c>
      <c r="C38" s="105">
        <f t="shared" si="1"/>
        <v>3</v>
      </c>
      <c r="D38" s="105"/>
      <c r="E38" s="105">
        <v>3</v>
      </c>
      <c r="F38" s="28"/>
    </row>
    <row r="39" spans="1:6" ht="14.25">
      <c r="A39" s="25">
        <v>2040604</v>
      </c>
      <c r="B39" s="95" t="s">
        <v>54</v>
      </c>
      <c r="C39" s="105">
        <f t="shared" si="1"/>
        <v>3</v>
      </c>
      <c r="D39" s="105"/>
      <c r="E39" s="105">
        <v>3</v>
      </c>
      <c r="F39" s="28"/>
    </row>
    <row r="40" spans="1:6" ht="14.25">
      <c r="A40" s="30">
        <v>207</v>
      </c>
      <c r="B40" s="95" t="s">
        <v>88</v>
      </c>
      <c r="C40" s="105">
        <f t="shared" si="1"/>
        <v>10</v>
      </c>
      <c r="D40" s="113"/>
      <c r="E40" s="113">
        <f>E41</f>
        <v>10</v>
      </c>
      <c r="F40" s="31"/>
    </row>
    <row r="41" spans="1:6" ht="14.25">
      <c r="A41" s="30">
        <v>20799</v>
      </c>
      <c r="B41" s="95" t="s">
        <v>89</v>
      </c>
      <c r="C41" s="105">
        <f t="shared" si="1"/>
        <v>10</v>
      </c>
      <c r="D41" s="113"/>
      <c r="E41" s="113">
        <v>10</v>
      </c>
      <c r="F41" s="31"/>
    </row>
    <row r="42" spans="1:6" ht="14.25">
      <c r="A42" s="30">
        <v>2079999</v>
      </c>
      <c r="B42" s="95" t="s">
        <v>90</v>
      </c>
      <c r="C42" s="105">
        <f t="shared" si="1"/>
        <v>10</v>
      </c>
      <c r="D42" s="113"/>
      <c r="E42" s="113">
        <v>10</v>
      </c>
      <c r="F42" s="31"/>
    </row>
    <row r="43" spans="1:6" ht="14.25">
      <c r="A43" s="25">
        <v>208</v>
      </c>
      <c r="B43" s="95" t="s">
        <v>78</v>
      </c>
      <c r="C43" s="105">
        <f t="shared" si="1"/>
        <v>390.53</v>
      </c>
      <c r="D43" s="105">
        <f>D46+D49+D51+D44</f>
        <v>304.53</v>
      </c>
      <c r="E43" s="105">
        <f>E46+E49+E51+E44</f>
        <v>86</v>
      </c>
      <c r="F43" s="28"/>
    </row>
    <row r="44" spans="1:6" ht="14.25">
      <c r="A44" s="25">
        <v>20802</v>
      </c>
      <c r="B44" s="95" t="s">
        <v>86</v>
      </c>
      <c r="C44" s="105">
        <f t="shared" si="1"/>
        <v>26</v>
      </c>
      <c r="D44" s="105"/>
      <c r="E44" s="105">
        <v>26</v>
      </c>
      <c r="F44" s="28"/>
    </row>
    <row r="45" spans="1:6" ht="14.25">
      <c r="A45" s="25">
        <v>2080299</v>
      </c>
      <c r="B45" s="95" t="s">
        <v>87</v>
      </c>
      <c r="C45" s="105">
        <f t="shared" si="1"/>
        <v>26</v>
      </c>
      <c r="D45" s="105"/>
      <c r="E45" s="105">
        <v>26</v>
      </c>
      <c r="F45" s="28"/>
    </row>
    <row r="46" spans="1:6" ht="14.25">
      <c r="A46" s="25">
        <v>20805</v>
      </c>
      <c r="B46" s="95" t="s">
        <v>79</v>
      </c>
      <c r="C46" s="105">
        <f t="shared" si="1"/>
        <v>304.53</v>
      </c>
      <c r="D46" s="105">
        <f>D47+D48</f>
        <v>304.53</v>
      </c>
      <c r="E46" s="105"/>
      <c r="F46" s="28"/>
    </row>
    <row r="47" spans="1:6" ht="14.25">
      <c r="A47" s="25">
        <v>2080505</v>
      </c>
      <c r="B47" s="95" t="s">
        <v>80</v>
      </c>
      <c r="C47" s="105">
        <f t="shared" si="1"/>
        <v>217.53</v>
      </c>
      <c r="D47" s="105">
        <v>217.53</v>
      </c>
      <c r="E47" s="105"/>
      <c r="F47" s="28"/>
    </row>
    <row r="48" spans="1:6" ht="14.25">
      <c r="A48" s="25">
        <v>2080506</v>
      </c>
      <c r="B48" s="95" t="s">
        <v>81</v>
      </c>
      <c r="C48" s="105">
        <f t="shared" si="1"/>
        <v>87</v>
      </c>
      <c r="D48" s="105">
        <v>87</v>
      </c>
      <c r="E48" s="105"/>
      <c r="F48" s="28"/>
    </row>
    <row r="49" spans="1:6" ht="14.25">
      <c r="A49" s="25">
        <v>20808</v>
      </c>
      <c r="B49" s="95" t="s">
        <v>82</v>
      </c>
      <c r="C49" s="105">
        <f t="shared" si="1"/>
        <v>52</v>
      </c>
      <c r="D49" s="105"/>
      <c r="E49" s="105">
        <v>52</v>
      </c>
      <c r="F49" s="28"/>
    </row>
    <row r="50" spans="1:6" ht="14.25">
      <c r="A50" s="25">
        <v>2080803</v>
      </c>
      <c r="B50" s="95" t="s">
        <v>83</v>
      </c>
      <c r="C50" s="105">
        <f t="shared" si="1"/>
        <v>52</v>
      </c>
      <c r="D50" s="105"/>
      <c r="E50" s="105">
        <v>52</v>
      </c>
      <c r="F50" s="28"/>
    </row>
    <row r="51" spans="1:6" ht="14.25">
      <c r="A51" s="25">
        <v>20801</v>
      </c>
      <c r="B51" s="95" t="s">
        <v>84</v>
      </c>
      <c r="C51" s="105">
        <f t="shared" si="1"/>
        <v>8</v>
      </c>
      <c r="D51" s="105"/>
      <c r="E51" s="105">
        <v>8</v>
      </c>
      <c r="F51" s="28"/>
    </row>
    <row r="52" spans="1:6" ht="14.25">
      <c r="A52" s="25">
        <v>2080199</v>
      </c>
      <c r="B52" s="95" t="s">
        <v>85</v>
      </c>
      <c r="C52" s="105">
        <f t="shared" si="1"/>
        <v>8</v>
      </c>
      <c r="D52" s="105"/>
      <c r="E52" s="105">
        <v>8</v>
      </c>
      <c r="F52" s="28"/>
    </row>
    <row r="53" spans="1:6" ht="14.25">
      <c r="A53" s="25">
        <v>210</v>
      </c>
      <c r="B53" s="95" t="s">
        <v>55</v>
      </c>
      <c r="C53" s="105">
        <f t="shared" si="1"/>
        <v>221.2</v>
      </c>
      <c r="D53" s="105">
        <f>D54+D56+D58+D60</f>
        <v>0</v>
      </c>
      <c r="E53" s="105">
        <f>E54+E56+E58+E60</f>
        <v>221.2</v>
      </c>
      <c r="F53" s="28"/>
    </row>
    <row r="54" spans="1:6" ht="14.25">
      <c r="A54" s="25">
        <v>21004</v>
      </c>
      <c r="B54" s="95" t="s">
        <v>56</v>
      </c>
      <c r="C54" s="105">
        <f t="shared" si="1"/>
        <v>40</v>
      </c>
      <c r="D54" s="105"/>
      <c r="E54" s="105">
        <v>40</v>
      </c>
      <c r="F54" s="28"/>
    </row>
    <row r="55" spans="1:6" ht="14.25">
      <c r="A55" s="25">
        <v>2100499</v>
      </c>
      <c r="B55" s="95" t="s">
        <v>57</v>
      </c>
      <c r="C55" s="105">
        <f t="shared" si="1"/>
        <v>40</v>
      </c>
      <c r="D55" s="105"/>
      <c r="E55" s="105">
        <v>40</v>
      </c>
      <c r="F55" s="28"/>
    </row>
    <row r="56" spans="1:6" ht="14.25">
      <c r="A56" s="25">
        <v>21007</v>
      </c>
      <c r="B56" s="95" t="s">
        <v>58</v>
      </c>
      <c r="C56" s="105">
        <f t="shared" si="1"/>
        <v>8</v>
      </c>
      <c r="D56" s="105"/>
      <c r="E56" s="105">
        <f>+E57</f>
        <v>8</v>
      </c>
      <c r="F56" s="28"/>
    </row>
    <row r="57" spans="1:6" ht="14.25">
      <c r="A57" s="25">
        <v>2100717</v>
      </c>
      <c r="B57" s="95" t="s">
        <v>59</v>
      </c>
      <c r="C57" s="105">
        <f t="shared" si="1"/>
        <v>8</v>
      </c>
      <c r="D57" s="105"/>
      <c r="E57" s="105">
        <v>8</v>
      </c>
      <c r="F57" s="28"/>
    </row>
    <row r="58" spans="1:6" ht="14.25">
      <c r="A58" s="25">
        <v>21012</v>
      </c>
      <c r="B58" s="95" t="s">
        <v>60</v>
      </c>
      <c r="C58" s="105">
        <f t="shared" si="1"/>
        <v>163.2</v>
      </c>
      <c r="D58" s="105"/>
      <c r="E58" s="105">
        <v>163.2</v>
      </c>
      <c r="F58" s="28"/>
    </row>
    <row r="59" spans="1:6" ht="22.5">
      <c r="A59" s="25">
        <v>2101202</v>
      </c>
      <c r="B59" s="95" t="s">
        <v>61</v>
      </c>
      <c r="C59" s="105">
        <f t="shared" si="1"/>
        <v>163.2</v>
      </c>
      <c r="D59" s="105"/>
      <c r="E59" s="105">
        <v>163.2</v>
      </c>
      <c r="F59" s="28"/>
    </row>
    <row r="60" spans="1:6" ht="14.25">
      <c r="A60" s="25">
        <v>21016</v>
      </c>
      <c r="B60" s="106" t="s">
        <v>62</v>
      </c>
      <c r="C60" s="107">
        <f t="shared" si="1"/>
        <v>10</v>
      </c>
      <c r="D60" s="105"/>
      <c r="E60" s="105">
        <v>10</v>
      </c>
      <c r="F60" s="28"/>
    </row>
    <row r="61" spans="1:6" ht="14.25">
      <c r="A61" s="25">
        <v>2101601</v>
      </c>
      <c r="B61" s="108" t="s">
        <v>63</v>
      </c>
      <c r="C61" s="107">
        <f t="shared" si="1"/>
        <v>10</v>
      </c>
      <c r="D61" s="105"/>
      <c r="E61" s="105">
        <v>10</v>
      </c>
      <c r="F61" s="28"/>
    </row>
    <row r="62" spans="1:6" ht="14.25">
      <c r="A62" s="114">
        <v>211</v>
      </c>
      <c r="B62" s="115" t="s">
        <v>96</v>
      </c>
      <c r="C62" s="116">
        <f t="shared" si="1"/>
        <v>10.27</v>
      </c>
      <c r="D62" s="113"/>
      <c r="E62" s="113">
        <v>10.27</v>
      </c>
      <c r="F62" s="31"/>
    </row>
    <row r="63" spans="1:6" ht="14.25">
      <c r="A63" s="114">
        <v>21104</v>
      </c>
      <c r="B63" s="115" t="s">
        <v>129</v>
      </c>
      <c r="C63" s="116">
        <f t="shared" si="1"/>
        <v>10.27</v>
      </c>
      <c r="D63" s="113"/>
      <c r="E63" s="113">
        <v>10.27</v>
      </c>
      <c r="F63" s="31"/>
    </row>
    <row r="64" spans="1:6" ht="14.25">
      <c r="A64" s="114">
        <v>2110401</v>
      </c>
      <c r="B64" s="115" t="s">
        <v>98</v>
      </c>
      <c r="C64" s="116">
        <f t="shared" si="1"/>
        <v>10.27</v>
      </c>
      <c r="D64" s="113"/>
      <c r="E64" s="113">
        <v>10.27</v>
      </c>
      <c r="F64" s="31"/>
    </row>
    <row r="65" spans="1:6" ht="14.25">
      <c r="A65" s="25">
        <v>212</v>
      </c>
      <c r="B65" s="95" t="s">
        <v>71</v>
      </c>
      <c r="C65" s="105">
        <f t="shared" si="1"/>
        <v>2388.22</v>
      </c>
      <c r="D65" s="105">
        <f>D68+D70+D66</f>
        <v>1305.12</v>
      </c>
      <c r="E65" s="105">
        <f>E68+E70+E66</f>
        <v>1083.1</v>
      </c>
      <c r="F65" s="28"/>
    </row>
    <row r="66" spans="1:6" ht="14.25">
      <c r="A66" s="25">
        <v>21201</v>
      </c>
      <c r="B66" s="95" t="s">
        <v>76</v>
      </c>
      <c r="C66" s="105">
        <f t="shared" si="1"/>
        <v>242</v>
      </c>
      <c r="D66" s="105"/>
      <c r="E66" s="105">
        <v>242</v>
      </c>
      <c r="F66" s="28"/>
    </row>
    <row r="67" spans="1:6" ht="14.25">
      <c r="A67" s="25">
        <v>2120199</v>
      </c>
      <c r="B67" s="95" t="s">
        <v>77</v>
      </c>
      <c r="C67" s="105">
        <f t="shared" si="1"/>
        <v>242</v>
      </c>
      <c r="D67" s="105"/>
      <c r="E67" s="105">
        <v>242</v>
      </c>
      <c r="F67" s="28"/>
    </row>
    <row r="68" spans="1:6" ht="14.25">
      <c r="A68" s="25">
        <v>212005</v>
      </c>
      <c r="B68" s="106" t="s">
        <v>72</v>
      </c>
      <c r="C68" s="107">
        <f t="shared" si="1"/>
        <v>5</v>
      </c>
      <c r="D68" s="105"/>
      <c r="E68" s="105">
        <v>5</v>
      </c>
      <c r="F68" s="28"/>
    </row>
    <row r="69" spans="1:6" ht="14.25">
      <c r="A69" s="25">
        <v>2120501</v>
      </c>
      <c r="B69" s="108" t="s">
        <v>73</v>
      </c>
      <c r="C69" s="107">
        <v>5</v>
      </c>
      <c r="D69" s="105"/>
      <c r="E69" s="105">
        <v>5</v>
      </c>
      <c r="F69" s="28"/>
    </row>
    <row r="70" spans="1:6" ht="14.25">
      <c r="A70" s="25">
        <v>21299</v>
      </c>
      <c r="B70" s="111" t="s">
        <v>74</v>
      </c>
      <c r="C70" s="107">
        <f aca="true" t="shared" si="2" ref="C70:C76">D70+E70</f>
        <v>2141.22</v>
      </c>
      <c r="D70" s="105">
        <v>1305.12</v>
      </c>
      <c r="E70" s="105">
        <v>836.1</v>
      </c>
      <c r="F70" s="28"/>
    </row>
    <row r="71" spans="1:6" ht="14.25">
      <c r="A71" s="25">
        <v>2129999</v>
      </c>
      <c r="B71" s="95" t="s">
        <v>75</v>
      </c>
      <c r="C71" s="105">
        <f t="shared" si="2"/>
        <v>2141.22</v>
      </c>
      <c r="D71" s="105">
        <v>1305.12</v>
      </c>
      <c r="E71" s="105">
        <v>836.1</v>
      </c>
      <c r="F71" s="28"/>
    </row>
    <row r="72" spans="1:6" ht="14.25">
      <c r="A72" s="25">
        <v>213</v>
      </c>
      <c r="B72" s="95" t="s">
        <v>66</v>
      </c>
      <c r="C72" s="105">
        <f t="shared" si="2"/>
        <v>78</v>
      </c>
      <c r="D72" s="105"/>
      <c r="E72" s="105">
        <f>E73+E75</f>
        <v>78</v>
      </c>
      <c r="F72" s="28"/>
    </row>
    <row r="73" spans="1:6" ht="14.25">
      <c r="A73" s="25">
        <v>21301</v>
      </c>
      <c r="B73" s="95" t="s">
        <v>67</v>
      </c>
      <c r="C73" s="105">
        <f t="shared" si="2"/>
        <v>38</v>
      </c>
      <c r="D73" s="105"/>
      <c r="E73" s="105">
        <v>38</v>
      </c>
      <c r="F73" s="28"/>
    </row>
    <row r="74" spans="1:6" ht="14.25">
      <c r="A74" s="25">
        <v>2130199</v>
      </c>
      <c r="B74" s="95" t="s">
        <v>68</v>
      </c>
      <c r="C74" s="105">
        <f t="shared" si="2"/>
        <v>38</v>
      </c>
      <c r="D74" s="105"/>
      <c r="E74" s="105">
        <v>38</v>
      </c>
      <c r="F74" s="28"/>
    </row>
    <row r="75" spans="1:6" ht="14.25">
      <c r="A75" s="25">
        <v>21302</v>
      </c>
      <c r="B75" s="95" t="s">
        <v>69</v>
      </c>
      <c r="C75" s="105">
        <f t="shared" si="2"/>
        <v>40</v>
      </c>
      <c r="D75" s="105"/>
      <c r="E75" s="105">
        <f>E76</f>
        <v>40</v>
      </c>
      <c r="F75" s="28"/>
    </row>
    <row r="76" spans="1:6" ht="14.25">
      <c r="A76" s="25">
        <v>2130234</v>
      </c>
      <c r="B76" s="95" t="s">
        <v>70</v>
      </c>
      <c r="C76" s="105">
        <f t="shared" si="2"/>
        <v>40</v>
      </c>
      <c r="D76" s="105"/>
      <c r="E76" s="105">
        <v>40</v>
      </c>
      <c r="F76" s="28"/>
    </row>
    <row r="77" spans="1:6" ht="14.25">
      <c r="A77" s="25">
        <v>220</v>
      </c>
      <c r="B77" s="95" t="s">
        <v>64</v>
      </c>
      <c r="C77" s="105">
        <v>156.47</v>
      </c>
      <c r="D77" s="105">
        <v>156.47</v>
      </c>
      <c r="E77" s="105"/>
      <c r="F77" s="28"/>
    </row>
    <row r="78" spans="1:6" ht="14.25">
      <c r="A78" s="25">
        <v>22001</v>
      </c>
      <c r="B78" s="95" t="s">
        <v>65</v>
      </c>
      <c r="C78" s="105">
        <v>156.47</v>
      </c>
      <c r="D78" s="105">
        <v>156.47</v>
      </c>
      <c r="E78" s="105"/>
      <c r="F78" s="28"/>
    </row>
    <row r="79" spans="1:6" ht="14.25">
      <c r="A79" s="25">
        <v>2200101</v>
      </c>
      <c r="B79" s="95" t="s">
        <v>14</v>
      </c>
      <c r="C79" s="105">
        <v>156.47</v>
      </c>
      <c r="D79" s="105">
        <v>156.47</v>
      </c>
      <c r="E79" s="105"/>
      <c r="F79" s="28"/>
    </row>
    <row r="80" spans="1:6" ht="14.25">
      <c r="A80" s="48">
        <v>224</v>
      </c>
      <c r="B80" s="117" t="s">
        <v>91</v>
      </c>
      <c r="C80" s="107">
        <f>D80+E80</f>
        <v>125</v>
      </c>
      <c r="D80" s="113"/>
      <c r="E80" s="113">
        <f>E81+E83</f>
        <v>125</v>
      </c>
      <c r="F80" s="31"/>
    </row>
    <row r="81" spans="1:6" ht="14.25">
      <c r="A81" s="48">
        <v>22401</v>
      </c>
      <c r="B81" s="117" t="s">
        <v>92</v>
      </c>
      <c r="C81" s="107">
        <v>20</v>
      </c>
      <c r="D81" s="113"/>
      <c r="E81" s="113">
        <v>20</v>
      </c>
      <c r="F81" s="31"/>
    </row>
    <row r="82" spans="1:6" ht="14.25">
      <c r="A82" s="48">
        <v>2240106</v>
      </c>
      <c r="B82" s="117" t="s">
        <v>93</v>
      </c>
      <c r="C82" s="107">
        <v>20</v>
      </c>
      <c r="D82" s="113"/>
      <c r="E82" s="113">
        <v>20</v>
      </c>
      <c r="F82" s="31"/>
    </row>
    <row r="83" spans="1:6" ht="14.25">
      <c r="A83" s="48">
        <v>22402</v>
      </c>
      <c r="B83" s="117" t="s">
        <v>94</v>
      </c>
      <c r="C83" s="107">
        <f>D83+E83</f>
        <v>105</v>
      </c>
      <c r="D83" s="113"/>
      <c r="E83" s="113">
        <v>105</v>
      </c>
      <c r="F83" s="31"/>
    </row>
    <row r="84" spans="1:6" ht="14.25">
      <c r="A84" s="48">
        <v>2240299</v>
      </c>
      <c r="B84" s="117" t="s">
        <v>95</v>
      </c>
      <c r="C84" s="107">
        <f>D84+E84</f>
        <v>105</v>
      </c>
      <c r="D84" s="113"/>
      <c r="E84" s="113">
        <v>105</v>
      </c>
      <c r="F84" s="31"/>
    </row>
    <row r="85" spans="1:6" ht="14.25">
      <c r="A85" s="30">
        <v>227</v>
      </c>
      <c r="B85" s="111" t="s">
        <v>99</v>
      </c>
      <c r="C85" s="105">
        <f>D85+E85</f>
        <v>85</v>
      </c>
      <c r="D85" s="113"/>
      <c r="E85" s="113">
        <v>85</v>
      </c>
      <c r="F85" s="31"/>
    </row>
    <row r="86" spans="1:6" s="98" customFormat="1" ht="12">
      <c r="A86" s="118">
        <v>22700</v>
      </c>
      <c r="B86" s="111" t="s">
        <v>100</v>
      </c>
      <c r="C86" s="119">
        <v>85</v>
      </c>
      <c r="D86" s="119"/>
      <c r="E86" s="119">
        <v>85</v>
      </c>
      <c r="F86" s="120"/>
    </row>
  </sheetData>
  <sheetProtection/>
  <mergeCells count="2">
    <mergeCell ref="A2:F2"/>
    <mergeCell ref="E3:F3"/>
  </mergeCells>
  <printOptions/>
  <pageMargins left="0.75" right="0.75" top="0.94" bottom="0.7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K12" sqref="K12"/>
    </sheetView>
  </sheetViews>
  <sheetFormatPr defaultColWidth="9.00390625" defaultRowHeight="14.25"/>
  <cols>
    <col min="2" max="2" width="20.625" style="0" customWidth="1"/>
    <col min="3" max="3" width="15.50390625" style="0" customWidth="1"/>
    <col min="4" max="4" width="10.375" style="0" customWidth="1"/>
    <col min="5" max="5" width="13.00390625" style="0" customWidth="1"/>
    <col min="6" max="6" width="16.25390625" style="0" customWidth="1"/>
  </cols>
  <sheetData>
    <row r="1" spans="1:6" ht="14.25">
      <c r="A1" s="34"/>
      <c r="B1" s="34"/>
      <c r="C1" s="15"/>
      <c r="D1" s="15"/>
      <c r="E1" s="15"/>
      <c r="F1" s="33" t="s">
        <v>130</v>
      </c>
    </row>
    <row r="2" spans="1:6" ht="54" customHeight="1">
      <c r="A2" s="18" t="s">
        <v>131</v>
      </c>
      <c r="B2" s="18"/>
      <c r="C2" s="18"/>
      <c r="D2" s="18"/>
      <c r="E2" s="18"/>
      <c r="F2" s="18"/>
    </row>
    <row r="3" spans="1:6" ht="21.75" customHeight="1">
      <c r="A3" s="19" t="s">
        <v>132</v>
      </c>
      <c r="B3" s="19"/>
      <c r="C3" s="20"/>
      <c r="D3" s="20"/>
      <c r="E3" s="94" t="s">
        <v>3</v>
      </c>
      <c r="F3" s="94"/>
    </row>
    <row r="4" spans="1:6" ht="14.25">
      <c r="A4" s="23" t="s">
        <v>119</v>
      </c>
      <c r="B4" s="23" t="s">
        <v>120</v>
      </c>
      <c r="C4" s="23" t="s">
        <v>121</v>
      </c>
      <c r="D4" s="23" t="s">
        <v>122</v>
      </c>
      <c r="E4" s="23" t="s">
        <v>123</v>
      </c>
      <c r="F4" s="23" t="s">
        <v>124</v>
      </c>
    </row>
    <row r="5" spans="1:6" ht="14.25">
      <c r="A5" s="23"/>
      <c r="B5" s="23"/>
      <c r="C5" s="23"/>
      <c r="D5" s="23"/>
      <c r="E5" s="23"/>
      <c r="F5" s="23"/>
    </row>
    <row r="6" spans="1:6" ht="14.25">
      <c r="A6" s="23" t="s">
        <v>125</v>
      </c>
      <c r="B6" s="23" t="s">
        <v>125</v>
      </c>
      <c r="C6" s="23">
        <v>1</v>
      </c>
      <c r="D6" s="23">
        <v>2</v>
      </c>
      <c r="E6" s="23">
        <v>3</v>
      </c>
      <c r="F6" s="23">
        <v>4</v>
      </c>
    </row>
    <row r="7" spans="1:6" ht="33" customHeight="1">
      <c r="A7" s="25"/>
      <c r="B7" s="25" t="s">
        <v>126</v>
      </c>
      <c r="C7" s="27">
        <f>C8</f>
        <v>10610</v>
      </c>
      <c r="D7" s="28"/>
      <c r="E7" s="27">
        <f>E8</f>
        <v>10610</v>
      </c>
      <c r="F7" s="28"/>
    </row>
    <row r="8" spans="1:6" ht="33" customHeight="1">
      <c r="A8" s="25">
        <v>212</v>
      </c>
      <c r="B8" s="95" t="s">
        <v>71</v>
      </c>
      <c r="C8" s="96">
        <f>C9</f>
        <v>10610</v>
      </c>
      <c r="D8" s="28"/>
      <c r="E8" s="96">
        <f>E9</f>
        <v>10610</v>
      </c>
      <c r="F8" s="28"/>
    </row>
    <row r="9" spans="1:6" ht="33" customHeight="1">
      <c r="A9" s="25">
        <v>21208</v>
      </c>
      <c r="B9" s="95" t="s">
        <v>101</v>
      </c>
      <c r="C9" s="96">
        <f>C10+C11</f>
        <v>10610</v>
      </c>
      <c r="D9" s="28"/>
      <c r="E9" s="96">
        <f>E10+E11</f>
        <v>10610</v>
      </c>
      <c r="F9" s="28"/>
    </row>
    <row r="10" spans="1:6" ht="33" customHeight="1">
      <c r="A10" s="25">
        <v>2120801</v>
      </c>
      <c r="B10" s="95" t="s">
        <v>102</v>
      </c>
      <c r="C10" s="96">
        <v>800</v>
      </c>
      <c r="D10" s="28"/>
      <c r="E10" s="96">
        <v>800</v>
      </c>
      <c r="F10" s="28"/>
    </row>
    <row r="11" spans="1:6" ht="33" customHeight="1">
      <c r="A11" s="25">
        <v>2120804</v>
      </c>
      <c r="B11" s="95" t="s">
        <v>103</v>
      </c>
      <c r="C11" s="96">
        <f>D11+E11</f>
        <v>9810</v>
      </c>
      <c r="D11" s="28"/>
      <c r="E11" s="96">
        <v>9810</v>
      </c>
      <c r="F11" s="28"/>
    </row>
    <row r="12" ht="20.25">
      <c r="A12" s="97" t="s">
        <v>127</v>
      </c>
    </row>
  </sheetData>
  <sheetProtection/>
  <mergeCells count="8">
    <mergeCell ref="A2:F2"/>
    <mergeCell ref="E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selection activeCell="E7" sqref="E7"/>
    </sheetView>
  </sheetViews>
  <sheetFormatPr defaultColWidth="9.00390625" defaultRowHeight="14.25"/>
  <cols>
    <col min="1" max="1" width="12.625" style="0" customWidth="1"/>
    <col min="2" max="2" width="30.625" style="0" customWidth="1"/>
    <col min="3" max="3" width="36.75390625" style="58" customWidth="1"/>
    <col min="4" max="4" width="10.375" style="0" bestFit="1" customWidth="1"/>
    <col min="5" max="5" width="12.625" style="0" bestFit="1" customWidth="1"/>
  </cols>
  <sheetData>
    <row r="1" spans="1:3" ht="14.25">
      <c r="A1" s="34"/>
      <c r="B1" s="34"/>
      <c r="C1" s="59" t="s">
        <v>133</v>
      </c>
    </row>
    <row r="2" spans="1:3" ht="108" customHeight="1">
      <c r="A2" s="18" t="s">
        <v>134</v>
      </c>
      <c r="B2" s="18"/>
      <c r="C2" s="60"/>
    </row>
    <row r="3" spans="1:3" ht="15">
      <c r="A3" s="61" t="s">
        <v>2</v>
      </c>
      <c r="B3" s="62"/>
      <c r="C3" s="59" t="s">
        <v>3</v>
      </c>
    </row>
    <row r="4" spans="1:3" ht="15">
      <c r="A4" s="63" t="s">
        <v>135</v>
      </c>
      <c r="B4" s="64"/>
      <c r="C4" s="65" t="s">
        <v>136</v>
      </c>
    </row>
    <row r="5" spans="1:3" ht="15">
      <c r="A5" s="66" t="s">
        <v>119</v>
      </c>
      <c r="B5" s="67" t="s">
        <v>120</v>
      </c>
      <c r="C5" s="68"/>
    </row>
    <row r="6" spans="1:3" ht="15">
      <c r="A6" s="69" t="s">
        <v>125</v>
      </c>
      <c r="B6" s="70" t="s">
        <v>125</v>
      </c>
      <c r="C6" s="71"/>
    </row>
    <row r="7" spans="1:3" ht="15">
      <c r="A7" s="72"/>
      <c r="B7" s="73" t="s">
        <v>126</v>
      </c>
      <c r="C7" s="74">
        <f>C8+C18+C46+C64+C66</f>
        <v>3406.080000000001</v>
      </c>
    </row>
    <row r="8" spans="1:3" ht="15">
      <c r="A8" s="75">
        <v>301</v>
      </c>
      <c r="B8" s="76" t="s">
        <v>137</v>
      </c>
      <c r="C8" s="74">
        <f>C9+C10+C11+C12+C13+C14+C15+C16+C17</f>
        <v>2822.9800000000005</v>
      </c>
    </row>
    <row r="9" spans="1:3" ht="15">
      <c r="A9" s="77">
        <v>30101</v>
      </c>
      <c r="B9" s="78" t="s">
        <v>138</v>
      </c>
      <c r="C9" s="74">
        <v>353.82</v>
      </c>
    </row>
    <row r="10" spans="1:3" ht="15">
      <c r="A10" s="77">
        <v>30102</v>
      </c>
      <c r="B10" s="78" t="s">
        <v>139</v>
      </c>
      <c r="C10" s="74">
        <v>371.4</v>
      </c>
    </row>
    <row r="11" spans="1:3" ht="15">
      <c r="A11" s="77">
        <v>30103</v>
      </c>
      <c r="B11" s="78" t="s">
        <v>140</v>
      </c>
      <c r="C11" s="74">
        <v>933</v>
      </c>
    </row>
    <row r="12" spans="1:3" ht="15">
      <c r="A12" s="77">
        <v>30104</v>
      </c>
      <c r="B12" s="78" t="s">
        <v>141</v>
      </c>
      <c r="C12" s="74">
        <v>148.71</v>
      </c>
    </row>
    <row r="13" spans="1:3" ht="15">
      <c r="A13" s="77">
        <v>30106</v>
      </c>
      <c r="B13" s="78" t="s">
        <v>142</v>
      </c>
      <c r="C13" s="74">
        <v>107.58</v>
      </c>
    </row>
    <row r="14" spans="1:3" ht="15">
      <c r="A14" s="77">
        <v>30107</v>
      </c>
      <c r="B14" s="78" t="s">
        <v>143</v>
      </c>
      <c r="C14" s="74">
        <v>345.54</v>
      </c>
    </row>
    <row r="15" spans="1:3" ht="15">
      <c r="A15" s="77">
        <v>30108</v>
      </c>
      <c r="B15" s="78" t="s">
        <v>144</v>
      </c>
      <c r="C15" s="74">
        <v>217.53</v>
      </c>
    </row>
    <row r="16" spans="1:3" ht="15">
      <c r="A16" s="77">
        <v>30109</v>
      </c>
      <c r="B16" s="78" t="s">
        <v>145</v>
      </c>
      <c r="C16" s="74">
        <v>87</v>
      </c>
    </row>
    <row r="17" spans="1:3" ht="15">
      <c r="A17" s="77">
        <v>30199</v>
      </c>
      <c r="B17" s="78" t="s">
        <v>146</v>
      </c>
      <c r="C17" s="74">
        <v>258.4</v>
      </c>
    </row>
    <row r="18" spans="1:3" ht="15">
      <c r="A18" s="75">
        <v>302</v>
      </c>
      <c r="B18" s="76" t="s">
        <v>147</v>
      </c>
      <c r="C18" s="74">
        <f>SUM(C19:C45)</f>
        <v>309.36</v>
      </c>
    </row>
    <row r="19" spans="1:3" ht="15">
      <c r="A19" s="77">
        <v>30201</v>
      </c>
      <c r="B19" s="78" t="s">
        <v>148</v>
      </c>
      <c r="C19" s="74">
        <v>184.33</v>
      </c>
    </row>
    <row r="20" spans="1:3" ht="15">
      <c r="A20" s="77">
        <v>30202</v>
      </c>
      <c r="B20" s="78" t="s">
        <v>149</v>
      </c>
      <c r="C20" s="74"/>
    </row>
    <row r="21" spans="1:3" ht="15">
      <c r="A21" s="77">
        <v>30203</v>
      </c>
      <c r="B21" s="78" t="s">
        <v>150</v>
      </c>
      <c r="C21" s="74"/>
    </row>
    <row r="22" spans="1:3" ht="15">
      <c r="A22" s="77">
        <v>30204</v>
      </c>
      <c r="B22" s="78" t="s">
        <v>151</v>
      </c>
      <c r="C22" s="74"/>
    </row>
    <row r="23" spans="1:3" ht="15">
      <c r="A23" s="77">
        <v>30205</v>
      </c>
      <c r="B23" s="78" t="s">
        <v>152</v>
      </c>
      <c r="C23" s="74"/>
    </row>
    <row r="24" spans="1:3" ht="15">
      <c r="A24" s="77">
        <v>30206</v>
      </c>
      <c r="B24" s="78" t="s">
        <v>153</v>
      </c>
      <c r="C24" s="74"/>
    </row>
    <row r="25" spans="1:3" ht="15">
      <c r="A25" s="77">
        <v>30207</v>
      </c>
      <c r="B25" s="78" t="s">
        <v>154</v>
      </c>
      <c r="C25" s="74"/>
    </row>
    <row r="26" spans="1:3" ht="15">
      <c r="A26" s="77">
        <v>30208</v>
      </c>
      <c r="B26" s="78" t="s">
        <v>155</v>
      </c>
      <c r="C26" s="74"/>
    </row>
    <row r="27" spans="1:3" ht="15">
      <c r="A27" s="77">
        <v>30209</v>
      </c>
      <c r="B27" s="78" t="s">
        <v>156</v>
      </c>
      <c r="C27" s="74"/>
    </row>
    <row r="28" spans="1:3" ht="15">
      <c r="A28" s="77">
        <v>30211</v>
      </c>
      <c r="B28" s="78" t="s">
        <v>157</v>
      </c>
      <c r="C28" s="74"/>
    </row>
    <row r="29" spans="1:3" ht="15">
      <c r="A29" s="77">
        <v>30212</v>
      </c>
      <c r="B29" s="79" t="s">
        <v>158</v>
      </c>
      <c r="C29" s="74"/>
    </row>
    <row r="30" spans="1:3" ht="15">
      <c r="A30" s="77">
        <v>30213</v>
      </c>
      <c r="B30" s="78" t="s">
        <v>159</v>
      </c>
      <c r="C30" s="74"/>
    </row>
    <row r="31" spans="1:3" ht="15">
      <c r="A31" s="77">
        <v>30214</v>
      </c>
      <c r="B31" s="78" t="s">
        <v>160</v>
      </c>
      <c r="C31" s="74"/>
    </row>
    <row r="32" spans="1:3" ht="15">
      <c r="A32" s="77">
        <v>30215</v>
      </c>
      <c r="B32" s="78" t="s">
        <v>161</v>
      </c>
      <c r="C32" s="74"/>
    </row>
    <row r="33" spans="1:3" ht="15">
      <c r="A33" s="77">
        <v>30216</v>
      </c>
      <c r="B33" s="78" t="s">
        <v>162</v>
      </c>
      <c r="C33" s="74"/>
    </row>
    <row r="34" spans="1:3" ht="15">
      <c r="A34" s="77">
        <v>30217</v>
      </c>
      <c r="B34" s="78" t="s">
        <v>163</v>
      </c>
      <c r="C34" s="74"/>
    </row>
    <row r="35" spans="1:3" ht="15">
      <c r="A35" s="80">
        <v>30218</v>
      </c>
      <c r="B35" s="81" t="s">
        <v>164</v>
      </c>
      <c r="C35" s="74"/>
    </row>
    <row r="36" spans="1:3" ht="15">
      <c r="A36" s="77">
        <v>30224</v>
      </c>
      <c r="B36" s="78" t="s">
        <v>165</v>
      </c>
      <c r="C36" s="74"/>
    </row>
    <row r="37" spans="1:3" ht="15">
      <c r="A37" s="77">
        <v>30225</v>
      </c>
      <c r="B37" s="78" t="s">
        <v>166</v>
      </c>
      <c r="C37" s="74"/>
    </row>
    <row r="38" spans="1:3" ht="15">
      <c r="A38" s="77">
        <v>30226</v>
      </c>
      <c r="B38" s="78" t="s">
        <v>167</v>
      </c>
      <c r="C38" s="82"/>
    </row>
    <row r="39" spans="1:3" ht="15">
      <c r="A39" s="83">
        <v>30227</v>
      </c>
      <c r="B39" s="84" t="s">
        <v>168</v>
      </c>
      <c r="C39" s="85"/>
    </row>
    <row r="40" spans="1:3" ht="15">
      <c r="A40" s="77">
        <v>30228</v>
      </c>
      <c r="B40" s="78" t="s">
        <v>169</v>
      </c>
      <c r="C40" s="74">
        <v>41.24</v>
      </c>
    </row>
    <row r="41" spans="1:3" ht="15">
      <c r="A41" s="77">
        <v>30229</v>
      </c>
      <c r="B41" s="78" t="s">
        <v>170</v>
      </c>
      <c r="C41" s="74"/>
    </row>
    <row r="42" spans="1:3" ht="15">
      <c r="A42" s="77">
        <v>30231</v>
      </c>
      <c r="B42" s="78" t="s">
        <v>171</v>
      </c>
      <c r="C42" s="74"/>
    </row>
    <row r="43" spans="1:3" ht="15">
      <c r="A43" s="80">
        <v>30239</v>
      </c>
      <c r="B43" s="81" t="s">
        <v>172</v>
      </c>
      <c r="C43" s="74">
        <v>65.76</v>
      </c>
    </row>
    <row r="44" spans="1:3" ht="15">
      <c r="A44" s="80">
        <v>30240</v>
      </c>
      <c r="B44" s="81" t="s">
        <v>173</v>
      </c>
      <c r="C44" s="74"/>
    </row>
    <row r="45" spans="1:3" ht="15">
      <c r="A45" s="80">
        <v>30299</v>
      </c>
      <c r="B45" s="81" t="s">
        <v>174</v>
      </c>
      <c r="C45" s="74">
        <v>18.03</v>
      </c>
    </row>
    <row r="46" spans="1:3" ht="15">
      <c r="A46" s="75">
        <v>303</v>
      </c>
      <c r="B46" s="76" t="s">
        <v>175</v>
      </c>
      <c r="C46" s="74">
        <f>SUM(C47:C63)</f>
        <v>273.74</v>
      </c>
    </row>
    <row r="47" spans="1:3" ht="15">
      <c r="A47" s="77">
        <v>30301</v>
      </c>
      <c r="B47" s="78" t="s">
        <v>176</v>
      </c>
      <c r="C47" s="74">
        <v>10.75</v>
      </c>
    </row>
    <row r="48" spans="1:3" ht="15">
      <c r="A48" s="77">
        <v>30302</v>
      </c>
      <c r="B48" s="78" t="s">
        <v>177</v>
      </c>
      <c r="C48" s="74"/>
    </row>
    <row r="49" spans="1:3" ht="15">
      <c r="A49" s="77">
        <v>30303</v>
      </c>
      <c r="B49" s="78" t="s">
        <v>178</v>
      </c>
      <c r="C49" s="74"/>
    </row>
    <row r="50" spans="1:3" ht="15">
      <c r="A50" s="77">
        <v>30304</v>
      </c>
      <c r="B50" s="78" t="s">
        <v>179</v>
      </c>
      <c r="C50" s="74"/>
    </row>
    <row r="51" spans="1:3" ht="15">
      <c r="A51" s="77">
        <v>30305</v>
      </c>
      <c r="B51" s="78" t="s">
        <v>180</v>
      </c>
      <c r="C51" s="74">
        <v>10.99</v>
      </c>
    </row>
    <row r="52" spans="1:3" ht="15">
      <c r="A52" s="77">
        <v>30306</v>
      </c>
      <c r="B52" s="78" t="s">
        <v>181</v>
      </c>
      <c r="C52" s="74"/>
    </row>
    <row r="53" spans="1:3" ht="15">
      <c r="A53" s="77">
        <v>30307</v>
      </c>
      <c r="B53" s="78" t="s">
        <v>182</v>
      </c>
      <c r="C53" s="74">
        <v>4.06</v>
      </c>
    </row>
    <row r="54" spans="1:3" ht="15">
      <c r="A54" s="77">
        <v>30308</v>
      </c>
      <c r="B54" s="78" t="s">
        <v>183</v>
      </c>
      <c r="C54" s="74"/>
    </row>
    <row r="55" spans="1:3" ht="15">
      <c r="A55" s="77">
        <v>30309</v>
      </c>
      <c r="B55" s="78" t="s">
        <v>184</v>
      </c>
      <c r="C55" s="74"/>
    </row>
    <row r="56" spans="1:3" ht="15">
      <c r="A56" s="77">
        <v>30310</v>
      </c>
      <c r="B56" s="78" t="s">
        <v>185</v>
      </c>
      <c r="C56" s="74"/>
    </row>
    <row r="57" spans="1:3" ht="15">
      <c r="A57" s="77">
        <v>30311</v>
      </c>
      <c r="B57" s="78" t="s">
        <v>186</v>
      </c>
      <c r="C57" s="74">
        <v>247.94</v>
      </c>
    </row>
    <row r="58" spans="1:3" ht="15">
      <c r="A58" s="77">
        <v>30312</v>
      </c>
      <c r="B58" s="78" t="s">
        <v>187</v>
      </c>
      <c r="C58" s="74"/>
    </row>
    <row r="59" spans="1:3" ht="15">
      <c r="A59" s="80">
        <v>30313</v>
      </c>
      <c r="B59" s="78" t="s">
        <v>188</v>
      </c>
      <c r="C59" s="74"/>
    </row>
    <row r="60" spans="1:3" ht="15">
      <c r="A60" s="80">
        <v>30314</v>
      </c>
      <c r="B60" s="78" t="s">
        <v>189</v>
      </c>
      <c r="C60" s="74"/>
    </row>
    <row r="61" spans="1:3" ht="15">
      <c r="A61" s="80">
        <v>30315</v>
      </c>
      <c r="B61" s="78" t="s">
        <v>190</v>
      </c>
      <c r="C61" s="74"/>
    </row>
    <row r="62" spans="1:3" ht="15">
      <c r="A62" s="86">
        <v>30399</v>
      </c>
      <c r="B62" s="87" t="s">
        <v>191</v>
      </c>
      <c r="C62" s="88"/>
    </row>
    <row r="63" spans="1:3" ht="15">
      <c r="A63" s="89">
        <v>3039902</v>
      </c>
      <c r="B63" s="90" t="s">
        <v>192</v>
      </c>
      <c r="C63" s="91"/>
    </row>
    <row r="64" spans="1:3" ht="15">
      <c r="A64" s="92">
        <v>304</v>
      </c>
      <c r="B64" s="93" t="s">
        <v>193</v>
      </c>
      <c r="C64" s="91"/>
    </row>
    <row r="65" spans="1:3" ht="15">
      <c r="A65" s="89">
        <v>30499</v>
      </c>
      <c r="B65" s="90" t="s">
        <v>194</v>
      </c>
      <c r="C65" s="91"/>
    </row>
    <row r="66" spans="1:3" ht="15">
      <c r="A66" s="92">
        <v>309</v>
      </c>
      <c r="B66" s="93" t="s">
        <v>195</v>
      </c>
      <c r="C66" s="91"/>
    </row>
    <row r="67" spans="1:3" ht="15">
      <c r="A67" s="89">
        <v>30905</v>
      </c>
      <c r="B67" s="90" t="s">
        <v>196</v>
      </c>
      <c r="C67" s="91"/>
    </row>
  </sheetData>
  <sheetProtection/>
  <mergeCells count="2">
    <mergeCell ref="A2:C2"/>
    <mergeCell ref="A4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D31" sqref="D31"/>
    </sheetView>
  </sheetViews>
  <sheetFormatPr defaultColWidth="9.00390625" defaultRowHeight="14.25"/>
  <cols>
    <col min="1" max="1" width="16.75390625" style="0" customWidth="1"/>
    <col min="2" max="2" width="13.00390625" style="0" customWidth="1"/>
    <col min="3" max="3" width="15.00390625" style="0" customWidth="1"/>
    <col min="4" max="4" width="10.125" style="0" bestFit="1" customWidth="1"/>
    <col min="5" max="5" width="17.125" style="0" bestFit="1" customWidth="1"/>
    <col min="6" max="6" width="14.375" style="0" customWidth="1"/>
    <col min="10" max="10" width="13.375" style="0" customWidth="1"/>
    <col min="13" max="13" width="11.625" style="0" customWidth="1"/>
  </cols>
  <sheetData>
    <row r="1" spans="1:13" ht="14.25">
      <c r="A1" s="3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33" t="s">
        <v>197</v>
      </c>
    </row>
    <row r="2" spans="1:13" ht="27" customHeight="1">
      <c r="A2" s="18" t="s">
        <v>198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35" t="s">
        <v>2</v>
      </c>
      <c r="B3" s="20"/>
      <c r="C3" s="20"/>
      <c r="D3" s="20"/>
      <c r="E3" s="36"/>
      <c r="F3" s="36"/>
      <c r="G3" s="20"/>
      <c r="H3" s="20"/>
      <c r="I3" s="20"/>
      <c r="J3" s="20"/>
      <c r="K3" s="20"/>
      <c r="L3" s="20"/>
      <c r="M3" s="33" t="s">
        <v>3</v>
      </c>
    </row>
    <row r="4" spans="1:13" ht="15">
      <c r="A4" s="37" t="s">
        <v>199</v>
      </c>
      <c r="B4" s="38" t="s">
        <v>200</v>
      </c>
      <c r="C4" s="38" t="s">
        <v>201</v>
      </c>
      <c r="D4" s="38" t="s">
        <v>114</v>
      </c>
      <c r="E4" s="38"/>
      <c r="F4" s="38"/>
      <c r="G4" s="38" t="s">
        <v>202</v>
      </c>
      <c r="H4" s="38" t="s">
        <v>203</v>
      </c>
      <c r="I4" s="38" t="s">
        <v>204</v>
      </c>
      <c r="J4" s="38" t="s">
        <v>205</v>
      </c>
      <c r="K4" s="38" t="s">
        <v>206</v>
      </c>
      <c r="L4" s="38" t="s">
        <v>207</v>
      </c>
      <c r="M4" s="38" t="s">
        <v>208</v>
      </c>
    </row>
    <row r="5" spans="1:13" ht="15">
      <c r="A5" s="39"/>
      <c r="B5" s="38"/>
      <c r="C5" s="38"/>
      <c r="D5" s="38" t="s">
        <v>126</v>
      </c>
      <c r="E5" s="38" t="s">
        <v>209</v>
      </c>
      <c r="F5" s="38" t="s">
        <v>210</v>
      </c>
      <c r="G5" s="38"/>
      <c r="H5" s="38"/>
      <c r="I5" s="38"/>
      <c r="J5" s="38"/>
      <c r="K5" s="38"/>
      <c r="L5" s="38"/>
      <c r="M5" s="38"/>
    </row>
    <row r="6" spans="1:13" ht="15">
      <c r="A6" s="40" t="s">
        <v>125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</row>
    <row r="7" spans="1:13" ht="15">
      <c r="A7" s="41" t="s">
        <v>126</v>
      </c>
      <c r="B7" s="42">
        <f>C7+E7+F7+HJ7+M7+J7</f>
        <v>26501.48</v>
      </c>
      <c r="C7" s="43">
        <f>C8+C20</f>
        <v>0</v>
      </c>
      <c r="D7" s="44">
        <f>E7+F7</f>
        <v>25877.48</v>
      </c>
      <c r="E7" s="44">
        <f>E8+E16</f>
        <v>5647.48</v>
      </c>
      <c r="F7" s="43">
        <f>F18+F22</f>
        <v>20230</v>
      </c>
      <c r="G7" s="45"/>
      <c r="H7" s="45"/>
      <c r="I7" s="45"/>
      <c r="J7" s="43">
        <v>252</v>
      </c>
      <c r="K7" s="45"/>
      <c r="L7" s="45"/>
      <c r="M7" s="57">
        <v>372</v>
      </c>
    </row>
    <row r="8" spans="1:13" ht="15">
      <c r="A8" s="46" t="s">
        <v>211</v>
      </c>
      <c r="B8" s="42">
        <f aca="true" t="shared" si="0" ref="B8:B18">C8+E8+F8+HJ8+M8+J8</f>
        <v>5647.48</v>
      </c>
      <c r="C8" s="45"/>
      <c r="D8" s="44">
        <f>E8+F8</f>
        <v>5647.48</v>
      </c>
      <c r="E8" s="44">
        <f>E9+E14</f>
        <v>5647.48</v>
      </c>
      <c r="F8" s="45"/>
      <c r="G8" s="45"/>
      <c r="H8" s="45"/>
      <c r="I8" s="45"/>
      <c r="J8" s="45"/>
      <c r="K8" s="45"/>
      <c r="L8" s="45"/>
      <c r="M8" s="45"/>
    </row>
    <row r="9" spans="1:13" ht="15">
      <c r="A9" s="46" t="s">
        <v>212</v>
      </c>
      <c r="B9" s="42">
        <f t="shared" si="0"/>
        <v>4647.48</v>
      </c>
      <c r="C9" s="45"/>
      <c r="D9" s="44">
        <v>4647.48</v>
      </c>
      <c r="E9" s="44">
        <v>4647.48</v>
      </c>
      <c r="F9" s="45"/>
      <c r="G9" s="45"/>
      <c r="H9" s="45"/>
      <c r="I9" s="45"/>
      <c r="J9" s="45"/>
      <c r="K9" s="45"/>
      <c r="L9" s="45"/>
      <c r="M9" s="45"/>
    </row>
    <row r="10" spans="1:13" ht="15">
      <c r="A10" s="46" t="s">
        <v>213</v>
      </c>
      <c r="B10" s="42">
        <f t="shared" si="0"/>
        <v>3406.08</v>
      </c>
      <c r="C10" s="45"/>
      <c r="D10" s="44">
        <f aca="true" t="shared" si="1" ref="D8:D18">E10+F10</f>
        <v>3406.08</v>
      </c>
      <c r="E10" s="44">
        <v>3406.08</v>
      </c>
      <c r="F10" s="45"/>
      <c r="G10" s="45"/>
      <c r="H10" s="45"/>
      <c r="I10" s="45"/>
      <c r="J10" s="45"/>
      <c r="K10" s="45"/>
      <c r="L10" s="45"/>
      <c r="M10" s="45"/>
    </row>
    <row r="11" spans="1:13" ht="15">
      <c r="A11" s="46" t="s">
        <v>214</v>
      </c>
      <c r="B11" s="42">
        <f t="shared" si="0"/>
        <v>802.8</v>
      </c>
      <c r="C11" s="45"/>
      <c r="D11" s="44">
        <f t="shared" si="1"/>
        <v>802.8</v>
      </c>
      <c r="E11" s="44">
        <v>802.8</v>
      </c>
      <c r="F11" s="45"/>
      <c r="G11" s="45"/>
      <c r="H11" s="45"/>
      <c r="I11" s="45"/>
      <c r="J11" s="45"/>
      <c r="K11" s="45"/>
      <c r="L11" s="45"/>
      <c r="M11" s="45"/>
    </row>
    <row r="12" spans="1:13" ht="15">
      <c r="A12" s="46" t="s">
        <v>215</v>
      </c>
      <c r="B12" s="42">
        <f t="shared" si="0"/>
        <v>108</v>
      </c>
      <c r="C12" s="45"/>
      <c r="D12" s="44">
        <f t="shared" si="1"/>
        <v>108</v>
      </c>
      <c r="E12" s="44">
        <v>108</v>
      </c>
      <c r="F12" s="45"/>
      <c r="G12" s="45"/>
      <c r="H12" s="45"/>
      <c r="I12" s="45"/>
      <c r="J12" s="45"/>
      <c r="K12" s="45"/>
      <c r="L12" s="45"/>
      <c r="M12" s="45"/>
    </row>
    <row r="13" spans="1:13" ht="15">
      <c r="A13" s="47" t="s">
        <v>216</v>
      </c>
      <c r="B13" s="42">
        <f t="shared" si="0"/>
        <v>330.6</v>
      </c>
      <c r="C13" s="45"/>
      <c r="D13" s="44">
        <f t="shared" si="1"/>
        <v>330.6</v>
      </c>
      <c r="E13" s="44">
        <v>330.6</v>
      </c>
      <c r="F13" s="45"/>
      <c r="G13" s="45"/>
      <c r="H13" s="45"/>
      <c r="I13" s="45"/>
      <c r="J13" s="45"/>
      <c r="K13" s="45"/>
      <c r="L13" s="45"/>
      <c r="M13" s="45"/>
    </row>
    <row r="14" spans="1:13" ht="15">
      <c r="A14" s="48" t="s">
        <v>217</v>
      </c>
      <c r="B14" s="42">
        <f t="shared" si="0"/>
        <v>1000</v>
      </c>
      <c r="C14" s="49"/>
      <c r="D14" s="44">
        <f t="shared" si="1"/>
        <v>1000</v>
      </c>
      <c r="E14" s="50">
        <v>1000</v>
      </c>
      <c r="F14" s="49"/>
      <c r="G14" s="49"/>
      <c r="H14" s="49"/>
      <c r="I14" s="49"/>
      <c r="J14" s="49"/>
      <c r="K14" s="49"/>
      <c r="L14" s="49"/>
      <c r="M14" s="49"/>
    </row>
    <row r="15" spans="1:13" ht="15">
      <c r="A15" s="51" t="s">
        <v>218</v>
      </c>
      <c r="B15" s="42">
        <f t="shared" si="0"/>
        <v>0</v>
      </c>
      <c r="C15" s="49"/>
      <c r="D15" s="44">
        <f t="shared" si="1"/>
        <v>0</v>
      </c>
      <c r="E15" s="43"/>
      <c r="F15" s="49"/>
      <c r="G15" s="49"/>
      <c r="H15" s="49"/>
      <c r="I15" s="49"/>
      <c r="J15" s="49"/>
      <c r="K15" s="49"/>
      <c r="L15" s="49"/>
      <c r="M15" s="49"/>
    </row>
    <row r="16" spans="1:13" ht="15">
      <c r="A16" s="51" t="s">
        <v>219</v>
      </c>
      <c r="B16" s="42">
        <f>B17+B18</f>
        <v>20482</v>
      </c>
      <c r="C16" s="49"/>
      <c r="D16" s="44">
        <f>D18+D17</f>
        <v>20230</v>
      </c>
      <c r="E16" s="43"/>
      <c r="F16" s="49"/>
      <c r="G16" s="49"/>
      <c r="H16" s="49"/>
      <c r="I16" s="49"/>
      <c r="J16" s="43">
        <v>252</v>
      </c>
      <c r="K16" s="49"/>
      <c r="L16" s="49"/>
      <c r="M16" s="49"/>
    </row>
    <row r="17" spans="1:13" ht="15">
      <c r="A17" s="51" t="s">
        <v>220</v>
      </c>
      <c r="B17" s="42">
        <f t="shared" si="0"/>
        <v>252</v>
      </c>
      <c r="C17" s="49"/>
      <c r="D17" s="44"/>
      <c r="E17" s="43"/>
      <c r="F17" s="43"/>
      <c r="G17" s="49"/>
      <c r="H17" s="49"/>
      <c r="I17" s="49"/>
      <c r="J17" s="43">
        <v>252</v>
      </c>
      <c r="K17" s="49"/>
      <c r="L17" s="49"/>
      <c r="M17" s="49"/>
    </row>
    <row r="18" spans="1:13" ht="15">
      <c r="A18" s="51" t="s">
        <v>221</v>
      </c>
      <c r="B18" s="42">
        <f t="shared" si="0"/>
        <v>20230</v>
      </c>
      <c r="C18" s="49"/>
      <c r="D18" s="44">
        <f t="shared" si="1"/>
        <v>20230</v>
      </c>
      <c r="E18" s="43"/>
      <c r="F18" s="43">
        <v>20230</v>
      </c>
      <c r="G18" s="49"/>
      <c r="H18" s="49"/>
      <c r="I18" s="49"/>
      <c r="J18" s="49"/>
      <c r="K18" s="49"/>
      <c r="L18" s="49"/>
      <c r="M18" s="49"/>
    </row>
    <row r="19" spans="1:13" ht="15">
      <c r="A19" s="51" t="s">
        <v>222</v>
      </c>
      <c r="B19" s="49"/>
      <c r="C19" s="49"/>
      <c r="D19" s="49"/>
      <c r="E19" s="43"/>
      <c r="F19" s="49"/>
      <c r="G19" s="49"/>
      <c r="H19" s="49"/>
      <c r="I19" s="49"/>
      <c r="J19" s="49"/>
      <c r="K19" s="49"/>
      <c r="L19" s="49"/>
      <c r="M19" s="49"/>
    </row>
    <row r="20" spans="1:13" ht="15">
      <c r="A20" s="51" t="s">
        <v>223</v>
      </c>
      <c r="B20" s="52">
        <v>372</v>
      </c>
      <c r="C20" s="43"/>
      <c r="D20" s="49"/>
      <c r="E20" s="43"/>
      <c r="F20" s="49"/>
      <c r="G20" s="49"/>
      <c r="H20" s="49"/>
      <c r="I20" s="49"/>
      <c r="J20" s="49"/>
      <c r="K20" s="49"/>
      <c r="L20" s="49"/>
      <c r="M20" s="43">
        <v>372</v>
      </c>
    </row>
    <row r="21" spans="1:13" ht="15">
      <c r="A21" s="51" t="s">
        <v>224</v>
      </c>
      <c r="B21" s="52">
        <v>372</v>
      </c>
      <c r="C21" s="43"/>
      <c r="D21" s="49"/>
      <c r="E21" s="43"/>
      <c r="F21" s="49"/>
      <c r="G21" s="49"/>
      <c r="H21" s="49"/>
      <c r="I21" s="49"/>
      <c r="J21" s="49"/>
      <c r="K21" s="49"/>
      <c r="L21" s="49"/>
      <c r="M21" s="43">
        <v>372</v>
      </c>
    </row>
    <row r="22" spans="1:13" ht="14.25">
      <c r="A22" s="51" t="s">
        <v>225</v>
      </c>
      <c r="B22" s="53"/>
      <c r="C22" s="54"/>
      <c r="D22" s="53"/>
      <c r="E22" s="54"/>
      <c r="F22" s="55"/>
      <c r="G22" s="53"/>
      <c r="H22" s="53"/>
      <c r="I22" s="53"/>
      <c r="J22" s="53"/>
      <c r="K22" s="53"/>
      <c r="L22" s="53"/>
      <c r="M22" s="54"/>
    </row>
    <row r="23" ht="14.25">
      <c r="A23" s="56"/>
    </row>
    <row r="24" ht="14.25">
      <c r="A24" s="56"/>
    </row>
    <row r="25" ht="14.25">
      <c r="A25" s="56"/>
    </row>
    <row r="26" ht="14.25">
      <c r="A26" s="56"/>
    </row>
    <row r="27" ht="14.25">
      <c r="A27" s="56"/>
    </row>
    <row r="28" ht="14.25">
      <c r="A28" s="56"/>
    </row>
    <row r="29" ht="14.25">
      <c r="A29" s="56"/>
    </row>
    <row r="30" ht="14.25">
      <c r="A30" s="56"/>
    </row>
    <row r="31" ht="14.25">
      <c r="A31" s="56"/>
    </row>
    <row r="32" ht="14.25">
      <c r="A32" s="56"/>
    </row>
    <row r="33" ht="14.25">
      <c r="A33" s="56"/>
    </row>
    <row r="34" ht="14.25">
      <c r="A34" s="56"/>
    </row>
    <row r="35" ht="14.25">
      <c r="A35" s="56"/>
    </row>
    <row r="36" ht="14.25">
      <c r="A36" s="56"/>
    </row>
    <row r="37" ht="14.25">
      <c r="A37" s="56"/>
    </row>
    <row r="38" ht="14.25">
      <c r="A38" s="56"/>
    </row>
    <row r="39" ht="14.25">
      <c r="A39" s="56"/>
    </row>
    <row r="40" ht="14.25">
      <c r="A40" s="56"/>
    </row>
    <row r="41" ht="14.25">
      <c r="A41" s="56"/>
    </row>
    <row r="42" ht="14.25">
      <c r="A42" s="56"/>
    </row>
    <row r="43" ht="14.25">
      <c r="A43" s="56"/>
    </row>
    <row r="44" ht="14.25">
      <c r="A44" s="56"/>
    </row>
    <row r="45" ht="14.25">
      <c r="A45" s="56"/>
    </row>
    <row r="46" ht="14.25">
      <c r="A46" s="56"/>
    </row>
    <row r="47" ht="14.25">
      <c r="A47" s="56"/>
    </row>
    <row r="48" ht="14.25">
      <c r="A48" s="56"/>
    </row>
    <row r="49" ht="14.25">
      <c r="A49" s="56"/>
    </row>
    <row r="50" ht="14.25">
      <c r="A50" s="56"/>
    </row>
    <row r="51" ht="14.25">
      <c r="A51" s="56"/>
    </row>
    <row r="52" ht="14.25">
      <c r="A52" s="56"/>
    </row>
    <row r="53" ht="14.25">
      <c r="A53" s="56"/>
    </row>
    <row r="54" ht="14.25">
      <c r="A54" s="56"/>
    </row>
    <row r="55" ht="14.25">
      <c r="A55" s="56"/>
    </row>
    <row r="56" ht="14.25">
      <c r="A56" s="56"/>
    </row>
    <row r="57" ht="14.25">
      <c r="A57" s="56"/>
    </row>
  </sheetData>
  <sheetProtection/>
  <mergeCells count="12"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K22" sqref="K22"/>
    </sheetView>
  </sheetViews>
  <sheetFormatPr defaultColWidth="9.00390625" defaultRowHeight="14.25"/>
  <cols>
    <col min="5" max="5" width="13.25390625" style="0" customWidth="1"/>
    <col min="6" max="6" width="14.25390625" style="0" customWidth="1"/>
    <col min="7" max="7" width="16.00390625" style="0" bestFit="1" customWidth="1"/>
    <col min="8" max="8" width="11.625" style="0" customWidth="1"/>
    <col min="11" max="11" width="24.00390625" style="0" customWidth="1"/>
  </cols>
  <sheetData>
    <row r="1" spans="1:14" ht="14.25">
      <c r="A1" s="15"/>
      <c r="B1" s="15"/>
      <c r="C1" s="15"/>
      <c r="D1" s="15"/>
      <c r="E1" s="15"/>
      <c r="F1" s="15"/>
      <c r="G1" s="15"/>
      <c r="H1" s="16"/>
      <c r="I1" s="16"/>
      <c r="J1" s="16"/>
      <c r="K1" s="15"/>
      <c r="L1" s="15"/>
      <c r="M1" s="15"/>
      <c r="N1" s="33" t="s">
        <v>226</v>
      </c>
    </row>
    <row r="2" spans="1:14" ht="27">
      <c r="A2" s="17"/>
      <c r="B2" s="17"/>
      <c r="C2" s="17"/>
      <c r="D2" s="18" t="s">
        <v>227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4">
      <c r="A3" s="19" t="s">
        <v>2</v>
      </c>
      <c r="B3" s="19"/>
      <c r="C3" s="19"/>
      <c r="D3" s="19"/>
      <c r="E3" s="20"/>
      <c r="F3" s="20"/>
      <c r="G3" s="21"/>
      <c r="H3" s="22"/>
      <c r="I3" s="22"/>
      <c r="J3" s="22"/>
      <c r="K3" s="20"/>
      <c r="L3" s="20"/>
      <c r="M3" s="20"/>
      <c r="N3" s="33" t="s">
        <v>3</v>
      </c>
    </row>
    <row r="4" spans="1:14" ht="14.25">
      <c r="A4" s="23" t="s">
        <v>199</v>
      </c>
      <c r="B4" s="23"/>
      <c r="C4" s="23"/>
      <c r="D4" s="23"/>
      <c r="E4" s="23" t="s">
        <v>200</v>
      </c>
      <c r="F4" s="23" t="s">
        <v>122</v>
      </c>
      <c r="G4" s="23"/>
      <c r="H4" s="23"/>
      <c r="I4" s="23"/>
      <c r="J4" s="23"/>
      <c r="K4" s="23" t="s">
        <v>123</v>
      </c>
      <c r="L4" s="23" t="s">
        <v>228</v>
      </c>
      <c r="M4" s="23" t="s">
        <v>105</v>
      </c>
      <c r="N4" s="23" t="s">
        <v>106</v>
      </c>
    </row>
    <row r="5" spans="1:14" ht="24">
      <c r="A5" s="23"/>
      <c r="B5" s="23"/>
      <c r="C5" s="23"/>
      <c r="D5" s="23"/>
      <c r="E5" s="23"/>
      <c r="F5" s="23" t="s">
        <v>229</v>
      </c>
      <c r="G5" s="23" t="s">
        <v>230</v>
      </c>
      <c r="H5" s="24" t="s">
        <v>231</v>
      </c>
      <c r="I5" s="24" t="s">
        <v>232</v>
      </c>
      <c r="J5" s="24" t="s">
        <v>233</v>
      </c>
      <c r="K5" s="23"/>
      <c r="L5" s="23"/>
      <c r="M5" s="23"/>
      <c r="N5" s="23"/>
    </row>
    <row r="6" spans="1:14" ht="14.25">
      <c r="A6" s="23" t="s">
        <v>125</v>
      </c>
      <c r="B6" s="23"/>
      <c r="C6" s="23"/>
      <c r="D6" s="23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</row>
    <row r="7" spans="1:14" ht="14.25">
      <c r="A7" s="25" t="s">
        <v>126</v>
      </c>
      <c r="B7" s="25"/>
      <c r="C7" s="25"/>
      <c r="D7" s="25"/>
      <c r="E7" s="26">
        <f>F7+G7+H7+K7+J7+I7</f>
        <v>16877.68</v>
      </c>
      <c r="F7" s="27">
        <v>3030.37</v>
      </c>
      <c r="G7" s="27">
        <v>309.95</v>
      </c>
      <c r="H7" s="27"/>
      <c r="I7" s="29">
        <v>38.4</v>
      </c>
      <c r="J7" s="29">
        <v>27.36</v>
      </c>
      <c r="K7" s="27">
        <v>13471.6</v>
      </c>
      <c r="L7" s="28"/>
      <c r="M7" s="28"/>
      <c r="N7" s="28"/>
    </row>
    <row r="8" spans="1:14" ht="14.25">
      <c r="A8" s="25"/>
      <c r="B8" s="25"/>
      <c r="C8" s="25"/>
      <c r="D8" s="25"/>
      <c r="E8" s="28"/>
      <c r="F8" s="28"/>
      <c r="G8" s="27"/>
      <c r="H8" s="29"/>
      <c r="I8" s="29"/>
      <c r="J8" s="29"/>
      <c r="K8" s="28"/>
      <c r="L8" s="28"/>
      <c r="M8" s="28"/>
      <c r="N8" s="28"/>
    </row>
    <row r="9" spans="1:14" ht="14.25">
      <c r="A9" s="25"/>
      <c r="B9" s="25"/>
      <c r="C9" s="25"/>
      <c r="D9" s="25"/>
      <c r="E9" s="28"/>
      <c r="F9" s="27"/>
      <c r="G9" s="27"/>
      <c r="H9" s="29"/>
      <c r="I9" s="29"/>
      <c r="J9" s="29"/>
      <c r="K9" s="28"/>
      <c r="L9" s="28"/>
      <c r="M9" s="28"/>
      <c r="N9" s="28"/>
    </row>
    <row r="10" spans="1:14" ht="14.25">
      <c r="A10" s="25"/>
      <c r="B10" s="25"/>
      <c r="C10" s="25"/>
      <c r="D10" s="25"/>
      <c r="E10" s="28"/>
      <c r="F10" s="28"/>
      <c r="G10" s="27"/>
      <c r="H10" s="29"/>
      <c r="I10" s="29"/>
      <c r="J10" s="29"/>
      <c r="K10" s="28"/>
      <c r="L10" s="28"/>
      <c r="M10" s="28"/>
      <c r="N10" s="28"/>
    </row>
    <row r="11" spans="1:14" ht="14.25">
      <c r="A11" s="25"/>
      <c r="B11" s="25"/>
      <c r="C11" s="25"/>
      <c r="D11" s="25"/>
      <c r="E11" s="28"/>
      <c r="F11" s="28"/>
      <c r="G11" s="27"/>
      <c r="H11" s="29"/>
      <c r="I11" s="29"/>
      <c r="J11" s="29"/>
      <c r="K11" s="28"/>
      <c r="L11" s="28"/>
      <c r="M11" s="28"/>
      <c r="N11" s="28"/>
    </row>
    <row r="12" spans="1:14" ht="14.25">
      <c r="A12" s="25"/>
      <c r="B12" s="25"/>
      <c r="C12" s="25"/>
      <c r="D12" s="25"/>
      <c r="E12" s="28"/>
      <c r="F12" s="28"/>
      <c r="G12" s="27"/>
      <c r="H12" s="29"/>
      <c r="I12" s="29"/>
      <c r="J12" s="29"/>
      <c r="K12" s="28"/>
      <c r="L12" s="28"/>
      <c r="M12" s="28"/>
      <c r="N12" s="28"/>
    </row>
    <row r="13" spans="1:14" ht="14.25">
      <c r="A13" s="25"/>
      <c r="B13" s="25"/>
      <c r="C13" s="25"/>
      <c r="D13" s="25"/>
      <c r="E13" s="28"/>
      <c r="F13" s="28"/>
      <c r="G13" s="27"/>
      <c r="H13" s="29"/>
      <c r="I13" s="29"/>
      <c r="J13" s="29"/>
      <c r="K13" s="28"/>
      <c r="L13" s="28"/>
      <c r="M13" s="28"/>
      <c r="N13" s="28"/>
    </row>
    <row r="14" spans="1:14" ht="14.25">
      <c r="A14" s="30"/>
      <c r="B14" s="30"/>
      <c r="C14" s="30"/>
      <c r="D14" s="30"/>
      <c r="E14" s="31"/>
      <c r="F14" s="31"/>
      <c r="G14" s="32"/>
      <c r="H14" s="31"/>
      <c r="I14" s="31"/>
      <c r="J14" s="31"/>
      <c r="K14" s="31"/>
      <c r="L14" s="31"/>
      <c r="M14" s="31"/>
      <c r="N14" s="31"/>
    </row>
    <row r="15" spans="1:14" ht="14.25">
      <c r="A15" s="30"/>
      <c r="B15" s="30"/>
      <c r="C15" s="30"/>
      <c r="D15" s="30"/>
      <c r="E15" s="31"/>
      <c r="F15" s="31"/>
      <c r="G15" s="32"/>
      <c r="H15" s="31"/>
      <c r="I15" s="31"/>
      <c r="J15" s="31"/>
      <c r="K15" s="31"/>
      <c r="L15" s="31"/>
      <c r="M15" s="31"/>
      <c r="N15" s="31"/>
    </row>
    <row r="17" ht="14.25">
      <c r="H17" t="s">
        <v>127</v>
      </c>
    </row>
  </sheetData>
  <sheetProtection/>
  <mergeCells count="19">
    <mergeCell ref="A1:D1"/>
    <mergeCell ref="D2:N2"/>
    <mergeCell ref="F4:J4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E4:E5"/>
    <mergeCell ref="K4:K5"/>
    <mergeCell ref="L4:L5"/>
    <mergeCell ref="M4:M5"/>
    <mergeCell ref="N4:N5"/>
    <mergeCell ref="A4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6" sqref="A16"/>
    </sheetView>
  </sheetViews>
  <sheetFormatPr defaultColWidth="9.00390625" defaultRowHeight="14.25"/>
  <cols>
    <col min="1" max="1" width="49.375" style="0" customWidth="1"/>
    <col min="2" max="2" width="27.375" style="0" customWidth="1"/>
  </cols>
  <sheetData>
    <row r="1" s="1" customFormat="1" ht="20.25">
      <c r="A1" s="2"/>
    </row>
    <row r="2" spans="1:2" s="1" customFormat="1" ht="14.25">
      <c r="A2" s="3"/>
      <c r="B2" s="4" t="s">
        <v>234</v>
      </c>
    </row>
    <row r="3" spans="1:2" s="1" customFormat="1" ht="25.5">
      <c r="A3" s="5" t="s">
        <v>235</v>
      </c>
      <c r="B3" s="5"/>
    </row>
    <row r="4" spans="1:5" s="1" customFormat="1" ht="24.75" customHeight="1">
      <c r="A4" s="6" t="s">
        <v>236</v>
      </c>
      <c r="B4" s="7" t="s">
        <v>3</v>
      </c>
      <c r="E4" s="8"/>
    </row>
    <row r="5" spans="1:2" s="1" customFormat="1" ht="24.75" customHeight="1">
      <c r="A5" s="9" t="s">
        <v>237</v>
      </c>
      <c r="B5" s="9" t="s">
        <v>238</v>
      </c>
    </row>
    <row r="6" spans="1:2" s="1" customFormat="1" ht="24.75" customHeight="1">
      <c r="A6" s="9" t="s">
        <v>126</v>
      </c>
      <c r="B6" s="10"/>
    </row>
    <row r="7" spans="1:2" s="1" customFormat="1" ht="24.75" customHeight="1">
      <c r="A7" s="11" t="s">
        <v>239</v>
      </c>
      <c r="B7" s="10"/>
    </row>
    <row r="8" spans="1:2" s="1" customFormat="1" ht="24.75" customHeight="1">
      <c r="A8" s="11" t="s">
        <v>240</v>
      </c>
      <c r="B8" s="10" t="s">
        <v>241</v>
      </c>
    </row>
    <row r="9" spans="1:2" s="1" customFormat="1" ht="24.75" customHeight="1">
      <c r="A9" s="11" t="s">
        <v>242</v>
      </c>
      <c r="B9" s="10"/>
    </row>
    <row r="10" spans="1:2" s="1" customFormat="1" ht="24.75" customHeight="1">
      <c r="A10" s="9" t="s">
        <v>243</v>
      </c>
      <c r="B10" s="10"/>
    </row>
    <row r="11" spans="1:2" s="1" customFormat="1" ht="24.75" customHeight="1">
      <c r="A11" s="9" t="s">
        <v>244</v>
      </c>
      <c r="B11" s="10"/>
    </row>
    <row r="12" spans="1:2" s="1" customFormat="1" ht="20.25">
      <c r="A12" s="2"/>
      <c r="B12" s="12"/>
    </row>
    <row r="13" spans="1:2" s="1" customFormat="1" ht="39.75" customHeight="1">
      <c r="A13" s="13" t="s">
        <v>245</v>
      </c>
      <c r="B13" s="14"/>
    </row>
  </sheetData>
  <sheetProtection/>
  <mergeCells count="2">
    <mergeCell ref="A3:B3"/>
    <mergeCell ref="A13:B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2018-03-01T06:20:49Z</cp:lastPrinted>
  <dcterms:created xsi:type="dcterms:W3CDTF">2017-03-02T07:15:27Z</dcterms:created>
  <dcterms:modified xsi:type="dcterms:W3CDTF">2019-02-18T07:49:26Z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