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2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44525"/>
</workbook>
</file>

<file path=xl/sharedStrings.xml><?xml version="1.0" encoding="utf-8"?>
<sst xmlns="http://schemas.openxmlformats.org/spreadsheetml/2006/main" count="213">
  <si>
    <t>表01</t>
  </si>
  <si>
    <t>2018年部门收支预算总表</t>
  </si>
  <si>
    <t>部门名称：义乌市城市管理委员会（主管）</t>
  </si>
  <si>
    <t>单位：万元</t>
  </si>
  <si>
    <t>收                         入</t>
  </si>
  <si>
    <t>支                    出</t>
  </si>
  <si>
    <t>项                 目</t>
  </si>
  <si>
    <t>预算数</t>
  </si>
  <si>
    <t>项                        目</t>
  </si>
  <si>
    <t>一、财政拨款</t>
  </si>
  <si>
    <t>社会保障和就业支出</t>
  </si>
  <si>
    <t xml:space="preserve">    一般公共预算</t>
  </si>
  <si>
    <t xml:space="preserve">    行政事业单位离退休</t>
  </si>
  <si>
    <t xml:space="preserve">    政府性基金预算</t>
  </si>
  <si>
    <t xml:space="preserve">        机关事业单位基本养老保险缴费支出</t>
  </si>
  <si>
    <t>二、专户资金</t>
  </si>
  <si>
    <t xml:space="preserve">        机关事业单位职业年金缴费支出</t>
  </si>
  <si>
    <t>三、事业收入（不含专户资金）</t>
  </si>
  <si>
    <t>0</t>
  </si>
  <si>
    <t>节能环保支出</t>
  </si>
  <si>
    <t>四、事业单位经营收入</t>
  </si>
  <si>
    <t xml:space="preserve">    能源节约利用</t>
  </si>
  <si>
    <t>五、其他收入</t>
  </si>
  <si>
    <t xml:space="preserve">        能源节约利用</t>
  </si>
  <si>
    <t>城乡社区支出</t>
  </si>
  <si>
    <t xml:space="preserve">    城乡社区管理事务</t>
  </si>
  <si>
    <t xml:space="preserve">        行政运行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</si>
  <si>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</si>
  <si>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</si>
  <si>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</si>
  <si>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</si>
  <si>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其他城乡社区管理事务支出</t>
  </si>
  <si>
    <t xml:space="preserve">    城乡社区规划与管理</t>
  </si>
  <si>
    <t xml:space="preserve">         城乡社区规划与管理</t>
  </si>
  <si>
    <t xml:space="preserve">    城乡社区公共设施</t>
  </si>
  <si>
    <t xml:space="preserve">        其他城乡社区公共设施支出</t>
  </si>
  <si>
    <t xml:space="preserve">    城乡社区环境卫生</t>
  </si>
  <si>
    <t xml:space="preserve">        城乡社区环境卫生</t>
  </si>
  <si>
    <t xml:space="preserve">    建设市场管理与监督</t>
  </si>
  <si>
    <t xml:space="preserve">        建设市场管理与监督</t>
  </si>
  <si>
    <t xml:space="preserve">    国有土地使用权出让收入及对应专项债务收入安排的支出</t>
  </si>
  <si>
    <t xml:space="preserve">        征地和拆迁补偿支出</t>
  </si>
  <si>
    <t xml:space="preserve">        城市建设支出</t>
  </si>
  <si>
    <t xml:space="preserve">        农村基础设施建设支出</t>
  </si>
  <si>
    <t xml:space="preserve">    其他城乡社区支出</t>
  </si>
  <si>
    <t xml:space="preserve">        其他城乡社区支出</t>
  </si>
  <si>
    <t>住房保障支出</t>
  </si>
  <si>
    <t xml:space="preserve">    保障性安居工程支出</t>
  </si>
  <si>
    <t xml:space="preserve">        棚户区改造</t>
  </si>
  <si>
    <t xml:space="preserve">        保障性住房租金补贴</t>
  </si>
  <si>
    <t xml:space="preserve">        其他保障性安居工程支出</t>
  </si>
  <si>
    <t>其他支出</t>
  </si>
  <si>
    <t xml:space="preserve">    其他政府性基金及对应专项债务收入</t>
  </si>
  <si>
    <t xml:space="preserve">        其他政府性基金支出</t>
  </si>
  <si>
    <t xml:space="preserve">    其他专项支出</t>
  </si>
  <si>
    <t xml:space="preserve">        公共租赁房保障金</t>
  </si>
  <si>
    <t xml:space="preserve">    其他支出</t>
  </si>
  <si>
    <t xml:space="preserve">        其他支出</t>
  </si>
  <si>
    <t>本年收入合计</t>
  </si>
  <si>
    <t>本年支出合计</t>
  </si>
  <si>
    <t>六、上级补助收入（省补渠道）</t>
  </si>
  <si>
    <t>对附属单位补助支出</t>
  </si>
  <si>
    <t>七、附属单位上缴收入</t>
  </si>
  <si>
    <t>上缴上级支出</t>
  </si>
  <si>
    <t>八、用历年结余弥补收支差额</t>
  </si>
  <si>
    <t>九、上年结转</t>
  </si>
  <si>
    <t>1069.154655</t>
  </si>
  <si>
    <t>结转下年</t>
  </si>
  <si>
    <t>其中：一般公共预算结转</t>
  </si>
  <si>
    <t>1003.151405</t>
  </si>
  <si>
    <t xml:space="preserve">     政府性基金结转</t>
  </si>
  <si>
    <t>66.00325</t>
  </si>
  <si>
    <t xml:space="preserve">     其他结转</t>
  </si>
  <si>
    <t>收  入  总  计</t>
  </si>
  <si>
    <t>支  出  总  计</t>
  </si>
  <si>
    <t xml:space="preserve">        表02</t>
  </si>
  <si>
    <t>2018年部门财政拨款收支预算总表</t>
  </si>
  <si>
    <t>部门名称： 义乌市城市管理委员会（主管）</t>
  </si>
  <si>
    <t>收                   入</t>
  </si>
  <si>
    <t>项                  目</t>
  </si>
  <si>
    <t>财政拨款</t>
  </si>
  <si>
    <t>957.37012</t>
  </si>
  <si>
    <t>收入总计</t>
  </si>
  <si>
    <t>193594.432267</t>
  </si>
  <si>
    <t>支出总计</t>
  </si>
  <si>
    <t>表03</t>
  </si>
  <si>
    <t>2018年部门一般公共预算支出表</t>
  </si>
  <si>
    <t>科目编码</t>
  </si>
  <si>
    <t>科目名称</t>
  </si>
  <si>
    <t>合  计</t>
  </si>
  <si>
    <t>基本支出</t>
  </si>
  <si>
    <t>项目支出</t>
  </si>
  <si>
    <t>备  注</t>
  </si>
  <si>
    <t>**</t>
  </si>
  <si>
    <t>合计</t>
  </si>
  <si>
    <t>208</t>
  </si>
  <si>
    <t>20805</t>
  </si>
  <si>
    <t>211</t>
  </si>
  <si>
    <t>21110</t>
  </si>
  <si>
    <t>212</t>
  </si>
  <si>
    <t>21201</t>
  </si>
  <si>
    <t>21203</t>
  </si>
  <si>
    <t>21205</t>
  </si>
  <si>
    <t>表04</t>
  </si>
  <si>
    <t>2018年部门政府性基金支出预算表</t>
  </si>
  <si>
    <t>158088.7233</t>
  </si>
  <si>
    <t>表05</t>
  </si>
  <si>
    <t>2018年部门一般公共预算基本支出表</t>
  </si>
  <si>
    <t>经济分类科目</t>
  </si>
  <si>
    <t>金额</t>
  </si>
  <si>
    <t>工资福利支出</t>
  </si>
  <si>
    <t xml:space="preserve">  基本工资</t>
  </si>
  <si>
    <t xml:space="preserve">  津贴补贴</t>
  </si>
  <si>
    <t xml:space="preserve">  奖金</t>
  </si>
  <si>
    <t xml:space="preserve">  伙食补助费</t>
  </si>
  <si>
    <t>　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</si>
  <si>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</si>
  <si>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</si>
  <si>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</si>
  <si>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</si>
  <si>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</si>
  <si>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</si>
  <si>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</si>
  <si>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</si>
  <si>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</si>
  <si>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</si>
  <si>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</si>
  <si>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</si>
  <si>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</si>
  <si>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</si>
  <si>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</si>
  <si>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</si>
  <si>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</si>
  <si>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</si>
  <si>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</si>
  <si>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</si>
  <si>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</si>
  <si>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</si>
  <si>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</si>
  <si>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</si>
  <si>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</si>
  <si>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</si>
  <si>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</si>
  <si>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</si>
  <si>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</si>
  <si>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</si>
  <si>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</si>
  <si>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</si>
  <si>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</si>
  <si>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</si>
  <si>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</si>
  <si>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</si>
  <si>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</si>
  <si>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</si>
  <si>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</si>
  <si>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</si>
  <si>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</si>
  <si>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</si>
  <si>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</si>
  <si>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</si>
  <si>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</si>
  <si>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</si>
  <si>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</si>
  <si>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</si>
  <si>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表06</t>
  </si>
  <si>
    <t>2018年部门收入预算总表</t>
  </si>
  <si>
    <t>单位名称</t>
  </si>
  <si>
    <t>总   计</t>
  </si>
  <si>
    <t>上年结转</t>
  </si>
  <si>
    <t>专户资金</t>
  </si>
  <si>
    <t>事业收入（不含专户资金）</t>
  </si>
  <si>
    <t>事业单位经营收入</t>
  </si>
  <si>
    <t>其他收入</t>
  </si>
  <si>
    <t>上级补助收入</t>
  </si>
  <si>
    <t>附属单位上缴收入</t>
  </si>
  <si>
    <t>用历年结余弥补收支差额</t>
  </si>
  <si>
    <t>一般公共预算</t>
  </si>
  <si>
    <t>政府性基金预算</t>
  </si>
  <si>
    <t>城管委（住建局）主管</t>
  </si>
  <si>
    <t>城管委（住建局）本级</t>
  </si>
  <si>
    <t>建筑工程质量监督站（下属单位1）</t>
  </si>
  <si>
    <t>房地产管理处（下属单位2）</t>
  </si>
  <si>
    <t>城建档案馆（下属单位3）</t>
  </si>
  <si>
    <t>园林绿化管理局（下属单位4）</t>
  </si>
  <si>
    <t>市政工程管理处（下属单位5）</t>
  </si>
  <si>
    <t>资节办（下属单位6）</t>
  </si>
  <si>
    <t>散装办（下属单位7）</t>
  </si>
  <si>
    <t>燃气管理处（下属单位8）</t>
  </si>
  <si>
    <t>建筑工程造价管理站（下属单位9）</t>
  </si>
  <si>
    <t>房地产交易中心（下属单位10）</t>
  </si>
  <si>
    <t>建设工程招投标中心（下属单位11）</t>
  </si>
  <si>
    <t>环卫处（下属单位12）</t>
  </si>
  <si>
    <t>小城镇环境综合整治办公室（下属单位13）</t>
  </si>
  <si>
    <t>表07</t>
  </si>
  <si>
    <t>2018年部门支出预算总表</t>
  </si>
  <si>
    <t>事业单位经营支出</t>
  </si>
  <si>
    <t>人员支出</t>
  </si>
  <si>
    <t>日常公用支出</t>
  </si>
  <si>
    <t>定额车辆经费</t>
  </si>
  <si>
    <t>个人交通补贴</t>
  </si>
  <si>
    <t>公共交通费</t>
  </si>
  <si>
    <t>表08</t>
  </si>
  <si>
    <t xml:space="preserve">2018年一般公共预算“三公”经费表 </t>
  </si>
  <si>
    <t>项目</t>
  </si>
  <si>
    <t>2018年预算数</t>
  </si>
  <si>
    <t>880.7</t>
  </si>
  <si>
    <t xml:space="preserve">  1.因公出国(境)费用</t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</si>
  <si>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</si>
  <si>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</si>
  <si>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</si>
  <si>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 公务用车运行维护费</t>
  </si>
  <si>
    <t>858.5</t>
  </si>
  <si>
    <t>注：不含教学科研人员学术交流因公出国（境）费用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</si>
</sst>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6"/>
      <color indexed="8"/>
      <name val="仿宋_GB2312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sz val="12"/>
      <name val="宋体"/>
      <charset val="134"/>
    </font>
    <font>
      <sz val="10.5"/>
      <color indexed="8"/>
      <name val="宋体"/>
      <charset val="134"/>
    </font>
    <font>
      <sz val="10.5"/>
      <color indexed="8"/>
      <name val="Times New Roman"/>
      <charset val="134"/>
    </font>
    <font>
      <sz val="10"/>
      <color indexed="8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方正书宋_GBK"/>
      <charset val="134"/>
    </font>
    <font>
      <b/>
      <sz val="10"/>
      <color theme="1"/>
      <name val="宋体"/>
      <charset val="134"/>
    </font>
    <font>
      <sz val="10"/>
      <name val="方正书宋_GBK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方正书宋_GBK"/>
      <charset val="134"/>
    </font>
    <font>
      <b/>
      <sz val="10"/>
      <color theme="1"/>
      <name val="等线"/>
      <charset val="134"/>
    </font>
    <font>
      <b/>
      <sz val="10"/>
      <color indexed="8"/>
      <name val="宋体"/>
      <charset val="134"/>
    </font>
    <font>
      <sz val="10"/>
      <color theme="1"/>
      <name val="等线"/>
      <charset val="134"/>
    </font>
    <font>
      <sz val="10"/>
      <color indexed="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等线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5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0" fillId="22" borderId="14" applyNumberFormat="0" applyAlignment="0" applyProtection="0">
      <alignment vertical="center"/>
    </xf>
    <xf numFmtId="0" fontId="41" fillId="22" borderId="10" applyNumberFormat="0" applyAlignment="0" applyProtection="0">
      <alignment vertical="center"/>
    </xf>
    <xf numFmtId="0" fontId="42" fillId="31" borderId="15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Alignment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" fillId="0" borderId="0" xfId="0" applyNumberFormat="1" applyFont="1" applyFill="1" applyAlignment="1"/>
    <xf numFmtId="0" fontId="2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justify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justify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Alignment="1">
      <alignment horizontal="right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49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/>
    </xf>
    <xf numFmtId="0" fontId="19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/>
    </xf>
    <xf numFmtId="0" fontId="20" fillId="0" borderId="1" xfId="0" applyNumberFormat="1" applyFont="1" applyFill="1" applyBorder="1" applyAlignment="1">
      <alignment horizontal="left"/>
    </xf>
    <xf numFmtId="0" fontId="18" fillId="0" borderId="1" xfId="0" applyNumberFormat="1" applyFont="1" applyFill="1" applyBorder="1" applyAlignment="1">
      <alignment horizontal="left"/>
    </xf>
    <xf numFmtId="0" fontId="20" fillId="0" borderId="1" xfId="0" applyFont="1" applyFill="1" applyBorder="1" applyAlignment="1">
      <alignment horizontal="left" wrapText="1"/>
    </xf>
    <xf numFmtId="0" fontId="1" fillId="0" borderId="0" xfId="0" applyNumberFormat="1" applyFont="1" applyFill="1" applyAlignment="1">
      <alignment horizontal="left"/>
    </xf>
    <xf numFmtId="0" fontId="20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21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/>
    </xf>
    <xf numFmtId="0" fontId="23" fillId="0" borderId="1" xfId="0" applyNumberFormat="1" applyFont="1" applyFill="1" applyBorder="1" applyAlignment="1">
      <alignment horizontal="left" vertical="center"/>
    </xf>
    <xf numFmtId="0" fontId="23" fillId="0" borderId="1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/>
    </xf>
    <xf numFmtId="0" fontId="24" fillId="0" borderId="0" xfId="0" applyFont="1" applyFill="1" applyAlignment="1"/>
    <xf numFmtId="0" fontId="3" fillId="0" borderId="0" xfId="0" applyNumberFormat="1" applyFont="1" applyFill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/>
    <xf numFmtId="0" fontId="9" fillId="0" borderId="5" xfId="0" applyNumberFormat="1" applyFont="1" applyFill="1" applyBorder="1" applyAlignment="1">
      <alignment horizontal="right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0" fontId="2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/>
    <xf numFmtId="0" fontId="9" fillId="0" borderId="6" xfId="0" applyNumberFormat="1" applyFont="1" applyFill="1" applyBorder="1" applyAlignment="1">
      <alignment horizontal="right" vertical="center" wrapText="1"/>
    </xf>
    <xf numFmtId="49" fontId="23" fillId="0" borderId="7" xfId="0" applyNumberFormat="1" applyFont="1" applyFill="1" applyBorder="1" applyAlignment="1">
      <alignment horizontal="left" vertical="center" wrapText="1"/>
    </xf>
    <xf numFmtId="49" fontId="23" fillId="0" borderId="8" xfId="0" applyNumberFormat="1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right" vertical="center" wrapText="1"/>
    </xf>
    <xf numFmtId="0" fontId="11" fillId="0" borderId="1" xfId="0" applyNumberFormat="1" applyFont="1" applyFill="1" applyBorder="1" applyAlignment="1">
      <alignment horizontal="justify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0" fontId="20" fillId="0" borderId="6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8"/>
  <sheetViews>
    <sheetView topLeftCell="A26" workbookViewId="0">
      <selection activeCell="H46" sqref="H46"/>
    </sheetView>
  </sheetViews>
  <sheetFormatPr defaultColWidth="9" defaultRowHeight="13.5"/>
  <cols>
    <col min="1" max="1" width="25.75" style="1" customWidth="1"/>
    <col min="2" max="2" width="12.375" style="16" customWidth="1"/>
    <col min="3" max="3" width="38.875" style="1" customWidth="1"/>
    <col min="4" max="4" width="10.875" style="103" customWidth="1"/>
    <col min="5" max="9" width="9" style="80"/>
    <col min="10" max="16384" width="9" style="1"/>
  </cols>
  <sheetData>
    <row r="1" s="1" customFormat="1" hidden="1" spans="1:9">
      <c r="A1" s="3"/>
      <c r="B1" s="81"/>
      <c r="C1" s="3"/>
      <c r="D1" s="28" t="s">
        <v>0</v>
      </c>
      <c r="E1" s="80"/>
      <c r="F1" s="80"/>
      <c r="G1" s="80"/>
      <c r="H1" s="80"/>
      <c r="I1" s="80"/>
    </row>
    <row r="2" s="1" customFormat="1" ht="10.5" customHeight="1" spans="1:9">
      <c r="A2" s="3"/>
      <c r="B2" s="81"/>
      <c r="C2" s="3"/>
      <c r="D2" s="28"/>
      <c r="E2" s="80"/>
      <c r="F2" s="80"/>
      <c r="G2" s="80"/>
      <c r="H2" s="80"/>
      <c r="I2" s="80"/>
    </row>
    <row r="3" s="1" customFormat="1" ht="27" spans="1:9">
      <c r="A3" s="33" t="s">
        <v>1</v>
      </c>
      <c r="B3" s="19"/>
      <c r="C3" s="33"/>
      <c r="D3" s="104"/>
      <c r="E3" s="80"/>
      <c r="F3" s="80"/>
      <c r="G3" s="80"/>
      <c r="H3" s="80"/>
      <c r="I3" s="80"/>
    </row>
    <row r="4" s="1" customFormat="1" spans="1:9">
      <c r="A4" s="34" t="s">
        <v>2</v>
      </c>
      <c r="B4" s="34"/>
      <c r="C4" s="3"/>
      <c r="D4" s="28" t="s">
        <v>3</v>
      </c>
      <c r="E4" s="80"/>
      <c r="F4" s="80"/>
      <c r="G4" s="80"/>
      <c r="H4" s="80"/>
      <c r="I4" s="80"/>
    </row>
    <row r="5" s="1" customFormat="1" spans="1:9">
      <c r="A5" s="82" t="s">
        <v>4</v>
      </c>
      <c r="B5" s="105"/>
      <c r="C5" s="36" t="s">
        <v>5</v>
      </c>
      <c r="D5" s="27"/>
      <c r="E5" s="80"/>
      <c r="F5" s="80"/>
      <c r="G5" s="80"/>
      <c r="H5" s="80"/>
      <c r="I5" s="80"/>
    </row>
    <row r="6" s="1" customFormat="1" ht="7.5" customHeight="1" spans="1:9">
      <c r="A6" s="82"/>
      <c r="B6" s="105"/>
      <c r="C6" s="36"/>
      <c r="D6" s="27"/>
      <c r="E6" s="80"/>
      <c r="F6" s="80"/>
      <c r="G6" s="80"/>
      <c r="H6" s="80"/>
      <c r="I6" s="80"/>
    </row>
    <row r="7" s="1" customFormat="1" spans="1:9">
      <c r="A7" s="36" t="s">
        <v>6</v>
      </c>
      <c r="B7" s="22" t="s">
        <v>7</v>
      </c>
      <c r="C7" s="36" t="s">
        <v>8</v>
      </c>
      <c r="D7" s="27" t="s">
        <v>7</v>
      </c>
      <c r="E7" s="80"/>
      <c r="F7" s="80"/>
      <c r="G7" s="80"/>
      <c r="H7" s="80"/>
      <c r="I7" s="80"/>
    </row>
    <row r="8" s="1" customFormat="1" spans="1:9">
      <c r="A8" s="37" t="s">
        <v>9</v>
      </c>
      <c r="B8" s="87">
        <v>193594.432267</v>
      </c>
      <c r="C8" s="84" t="s">
        <v>10</v>
      </c>
      <c r="D8" s="85">
        <f t="shared" ref="D8:D13" si="0">D9</f>
        <v>957.37012</v>
      </c>
      <c r="E8" s="80"/>
      <c r="F8" s="80"/>
      <c r="G8" s="80"/>
      <c r="H8" s="80"/>
      <c r="I8" s="80"/>
    </row>
    <row r="9" s="1" customFormat="1" ht="14" customHeight="1" spans="1:9">
      <c r="A9" s="37" t="s">
        <v>11</v>
      </c>
      <c r="B9" s="87">
        <v>35571.712267</v>
      </c>
      <c r="C9" s="86" t="s">
        <v>12</v>
      </c>
      <c r="D9" s="87">
        <v>957.37012</v>
      </c>
      <c r="E9" s="80"/>
      <c r="F9" s="80"/>
      <c r="G9" s="80"/>
      <c r="H9" s="80"/>
      <c r="I9" s="80"/>
    </row>
    <row r="10" s="1" customFormat="1" spans="1:9">
      <c r="A10" s="37" t="s">
        <v>13</v>
      </c>
      <c r="B10" s="87">
        <v>158022.72</v>
      </c>
      <c r="C10" s="86" t="s">
        <v>14</v>
      </c>
      <c r="D10" s="89">
        <v>683.8358</v>
      </c>
      <c r="E10" s="80"/>
      <c r="F10" s="80"/>
      <c r="G10" s="80"/>
      <c r="H10" s="80"/>
      <c r="I10" s="80"/>
    </row>
    <row r="11" s="1" customFormat="1" spans="1:9">
      <c r="A11" s="37" t="s">
        <v>15</v>
      </c>
      <c r="B11" s="87">
        <v>97</v>
      </c>
      <c r="C11" s="86" t="s">
        <v>16</v>
      </c>
      <c r="D11" s="89">
        <v>273.53432</v>
      </c>
      <c r="E11" s="80"/>
      <c r="F11" s="80"/>
      <c r="G11" s="80"/>
      <c r="H11" s="80"/>
      <c r="I11" s="80"/>
    </row>
    <row r="12" s="1" customFormat="1" spans="1:9">
      <c r="A12" s="37" t="s">
        <v>17</v>
      </c>
      <c r="B12" s="87" t="s">
        <v>18</v>
      </c>
      <c r="C12" s="106" t="s">
        <v>19</v>
      </c>
      <c r="D12" s="107">
        <f t="shared" si="0"/>
        <v>55</v>
      </c>
      <c r="E12" s="80"/>
      <c r="F12" s="80"/>
      <c r="G12" s="80"/>
      <c r="H12" s="80"/>
      <c r="I12" s="80"/>
    </row>
    <row r="13" s="1" customFormat="1" spans="1:9">
      <c r="A13" s="37" t="s">
        <v>20</v>
      </c>
      <c r="B13" s="87" t="s">
        <v>18</v>
      </c>
      <c r="C13" s="86" t="s">
        <v>21</v>
      </c>
      <c r="D13" s="107">
        <f t="shared" si="0"/>
        <v>55</v>
      </c>
      <c r="E13" s="80"/>
      <c r="F13" s="80"/>
      <c r="G13" s="80"/>
      <c r="H13" s="80"/>
      <c r="I13" s="80"/>
    </row>
    <row r="14" s="1" customFormat="1" spans="1:9">
      <c r="A14" s="37" t="s">
        <v>22</v>
      </c>
      <c r="B14" s="87" t="s">
        <v>18</v>
      </c>
      <c r="C14" s="86" t="s">
        <v>23</v>
      </c>
      <c r="D14" s="107">
        <v>55</v>
      </c>
      <c r="E14" s="80"/>
      <c r="F14" s="80"/>
      <c r="G14" s="80"/>
      <c r="H14" s="80"/>
      <c r="I14" s="80"/>
    </row>
    <row r="15" s="1" customFormat="1" spans="1:9">
      <c r="A15" s="82"/>
      <c r="B15" s="87"/>
      <c r="C15" s="91" t="s">
        <v>24</v>
      </c>
      <c r="D15" s="92">
        <f>D16+D23+D25+D27+D29+D31+D35</f>
        <v>192822.906802</v>
      </c>
      <c r="E15" s="80"/>
      <c r="F15" s="80"/>
      <c r="G15" s="80"/>
      <c r="H15" s="80"/>
      <c r="I15" s="80"/>
    </row>
    <row r="16" s="1" customFormat="1" spans="1:9">
      <c r="A16" s="82"/>
      <c r="B16" s="87"/>
      <c r="C16" s="93" t="s">
        <v>25</v>
      </c>
      <c r="D16" s="87">
        <f>D17+D18+D19+D20+D21+D22</f>
        <v>9112.788454</v>
      </c>
      <c r="E16" s="80"/>
      <c r="F16" s="80"/>
      <c r="G16" s="80"/>
      <c r="H16" s="80"/>
      <c r="I16" s="80"/>
    </row>
    <row r="17" s="1" customFormat="1" spans="1:9">
      <c r="A17" s="37"/>
      <c r="B17" s="87"/>
      <c r="C17" s="94" t="s">
        <v>26</v>
      </c>
      <c r="D17" s="89">
        <v>986.941647</v>
      </c>
      <c r="E17" s="80"/>
      <c r="F17" s="80"/>
      <c r="G17" s="80"/>
      <c r="H17" s="80"/>
      <c r="I17" s="80"/>
    </row>
    <row r="18" s="1" customFormat="1" spans="1:9">
      <c r="A18" s="37"/>
      <c r="B18" s="87"/>
      <c r="C18" s="95" t="s">
        <v>27</v>
      </c>
      <c r="D18" s="89">
        <v>151.303089</v>
      </c>
      <c r="E18" s="80"/>
      <c r="F18" s="80"/>
      <c r="G18" s="80"/>
      <c r="H18" s="80"/>
      <c r="I18" s="80"/>
    </row>
    <row r="19" s="1" customFormat="1" spans="1:9">
      <c r="A19" s="82"/>
      <c r="B19" s="87"/>
      <c r="C19" s="96" t="s">
        <v>28</v>
      </c>
      <c r="D19" s="89">
        <v>1300.193636</v>
      </c>
      <c r="E19" s="80"/>
      <c r="F19" s="80"/>
      <c r="G19" s="80"/>
      <c r="H19" s="80"/>
      <c r="I19" s="80"/>
    </row>
    <row r="20" s="1" customFormat="1" spans="1:9">
      <c r="A20" s="37"/>
      <c r="B20" s="87"/>
      <c r="C20" s="97" t="s">
        <v>29</v>
      </c>
      <c r="D20" s="89">
        <v>69.97442</v>
      </c>
      <c r="E20" s="80"/>
      <c r="F20" s="80"/>
      <c r="G20" s="80"/>
      <c r="H20" s="80"/>
      <c r="I20" s="80"/>
    </row>
    <row r="21" s="1" customFormat="1" spans="1:9">
      <c r="A21" s="37"/>
      <c r="B21" s="87"/>
      <c r="C21" s="97" t="s">
        <v>30</v>
      </c>
      <c r="D21" s="89">
        <v>2197.574657</v>
      </c>
      <c r="E21" s="80"/>
      <c r="F21" s="80"/>
      <c r="G21" s="80"/>
      <c r="H21" s="80"/>
      <c r="I21" s="80"/>
    </row>
    <row r="22" s="1" customFormat="1" spans="1:9">
      <c r="A22" s="37"/>
      <c r="B22" s="87"/>
      <c r="C22" s="97" t="s">
        <v>31</v>
      </c>
      <c r="D22" s="89">
        <v>4406.801005</v>
      </c>
      <c r="E22" s="80"/>
      <c r="F22" s="80"/>
      <c r="G22" s="80"/>
      <c r="H22" s="80"/>
      <c r="I22" s="80"/>
    </row>
    <row r="23" s="1" customFormat="1" spans="1:9">
      <c r="A23" s="37"/>
      <c r="B23" s="87"/>
      <c r="C23" s="98" t="s">
        <v>32</v>
      </c>
      <c r="D23" s="89">
        <f t="shared" ref="D23:D27" si="1">D24</f>
        <v>15</v>
      </c>
      <c r="E23" s="80"/>
      <c r="F23" s="80"/>
      <c r="G23" s="80"/>
      <c r="H23" s="80"/>
      <c r="I23" s="80"/>
    </row>
    <row r="24" s="1" customFormat="1" spans="1:9">
      <c r="A24" s="37"/>
      <c r="B24" s="87"/>
      <c r="C24" s="98" t="s">
        <v>33</v>
      </c>
      <c r="D24" s="89">
        <v>15</v>
      </c>
      <c r="E24" s="80"/>
      <c r="F24" s="80"/>
      <c r="G24" s="80"/>
      <c r="H24" s="80"/>
      <c r="I24" s="80"/>
    </row>
    <row r="25" s="1" customFormat="1" spans="1:9">
      <c r="A25" s="37"/>
      <c r="B25" s="87"/>
      <c r="C25" s="98" t="s">
        <v>34</v>
      </c>
      <c r="D25" s="89">
        <f t="shared" si="1"/>
        <v>1105.227872</v>
      </c>
      <c r="E25" s="80"/>
      <c r="F25" s="80"/>
      <c r="G25" s="80"/>
      <c r="H25" s="80"/>
      <c r="I25" s="80"/>
    </row>
    <row r="26" s="1" customFormat="1" spans="1:9">
      <c r="A26" s="37"/>
      <c r="B26" s="87"/>
      <c r="C26" s="98" t="s">
        <v>35</v>
      </c>
      <c r="D26" s="89">
        <v>1105.227872</v>
      </c>
      <c r="E26" s="80"/>
      <c r="F26" s="80"/>
      <c r="G26" s="80"/>
      <c r="H26" s="80"/>
      <c r="I26" s="80"/>
    </row>
    <row r="27" s="1" customFormat="1" spans="1:9">
      <c r="A27" s="37"/>
      <c r="B27" s="87"/>
      <c r="C27" s="98" t="s">
        <v>36</v>
      </c>
      <c r="D27" s="89">
        <f t="shared" si="1"/>
        <v>25021.12612</v>
      </c>
      <c r="E27" s="80"/>
      <c r="F27" s="80"/>
      <c r="G27" s="80"/>
      <c r="H27" s="80"/>
      <c r="I27" s="80"/>
    </row>
    <row r="28" s="1" customFormat="1" spans="1:9">
      <c r="A28" s="37"/>
      <c r="B28" s="87"/>
      <c r="C28" s="98" t="s">
        <v>37</v>
      </c>
      <c r="D28" s="89">
        <v>25021.12612</v>
      </c>
      <c r="E28" s="80"/>
      <c r="F28" s="80"/>
      <c r="G28" s="80"/>
      <c r="H28" s="80"/>
      <c r="I28" s="80"/>
    </row>
    <row r="29" s="1" customFormat="1" spans="1:9">
      <c r="A29" s="37"/>
      <c r="B29" s="87"/>
      <c r="C29" s="98" t="s">
        <v>38</v>
      </c>
      <c r="D29" s="89">
        <f>D30</f>
        <v>75.651106</v>
      </c>
      <c r="E29" s="80"/>
      <c r="F29" s="80"/>
      <c r="G29" s="80"/>
      <c r="H29" s="80"/>
      <c r="I29" s="80"/>
    </row>
    <row r="30" s="1" customFormat="1" spans="1:9">
      <c r="A30" s="37"/>
      <c r="B30" s="87"/>
      <c r="C30" s="98" t="s">
        <v>39</v>
      </c>
      <c r="D30" s="89">
        <v>75.651106</v>
      </c>
      <c r="E30" s="80"/>
      <c r="F30" s="80"/>
      <c r="G30" s="80"/>
      <c r="H30" s="80"/>
      <c r="I30" s="80"/>
    </row>
    <row r="31" s="1" customFormat="1" ht="23" customHeight="1" spans="1:9">
      <c r="A31" s="37"/>
      <c r="B31" s="87"/>
      <c r="C31" s="98" t="s">
        <v>40</v>
      </c>
      <c r="D31" s="89">
        <f>D32+D33+D34</f>
        <v>157492.61325</v>
      </c>
      <c r="E31" s="80"/>
      <c r="F31" s="80"/>
      <c r="G31" s="80"/>
      <c r="H31" s="80"/>
      <c r="I31" s="80"/>
    </row>
    <row r="32" s="1" customFormat="1" spans="1:9">
      <c r="A32" s="37"/>
      <c r="B32" s="87"/>
      <c r="C32" s="98" t="s">
        <v>41</v>
      </c>
      <c r="D32" s="89">
        <v>148439</v>
      </c>
      <c r="E32" s="80"/>
      <c r="F32" s="80"/>
      <c r="G32" s="80"/>
      <c r="H32" s="80"/>
      <c r="I32" s="80"/>
    </row>
    <row r="33" s="1" customFormat="1" spans="1:9">
      <c r="A33" s="37"/>
      <c r="B33" s="87"/>
      <c r="C33" s="98" t="s">
        <v>42</v>
      </c>
      <c r="D33" s="87">
        <v>7853.61325</v>
      </c>
      <c r="E33" s="80"/>
      <c r="F33" s="80"/>
      <c r="G33" s="80"/>
      <c r="H33" s="80"/>
      <c r="I33" s="80"/>
    </row>
    <row r="34" s="1" customFormat="1" spans="1:9">
      <c r="A34" s="37"/>
      <c r="B34" s="87"/>
      <c r="C34" s="98" t="s">
        <v>43</v>
      </c>
      <c r="D34" s="87">
        <v>1200</v>
      </c>
      <c r="E34" s="80"/>
      <c r="F34" s="80"/>
      <c r="G34" s="80"/>
      <c r="H34" s="80"/>
      <c r="I34" s="80"/>
    </row>
    <row r="35" s="1" customFormat="1" spans="1:9">
      <c r="A35" s="37"/>
      <c r="B35" s="87"/>
      <c r="C35" s="98" t="s">
        <v>44</v>
      </c>
      <c r="D35" s="89">
        <f>D36</f>
        <v>0.5</v>
      </c>
      <c r="E35" s="80"/>
      <c r="F35" s="80"/>
      <c r="G35" s="80"/>
      <c r="H35" s="80"/>
      <c r="I35" s="80"/>
    </row>
    <row r="36" s="1" customFormat="1" spans="1:9">
      <c r="A36" s="37"/>
      <c r="B36" s="87"/>
      <c r="C36" s="98" t="s">
        <v>45</v>
      </c>
      <c r="D36" s="89">
        <v>0.5</v>
      </c>
      <c r="E36" s="80"/>
      <c r="F36" s="80"/>
      <c r="G36" s="80"/>
      <c r="H36" s="80"/>
      <c r="I36" s="80"/>
    </row>
    <row r="37" s="1" customFormat="1" spans="1:9">
      <c r="A37" s="37"/>
      <c r="B37" s="87"/>
      <c r="C37" s="84" t="s">
        <v>46</v>
      </c>
      <c r="D37" s="87">
        <f>D38</f>
        <v>13923.9</v>
      </c>
      <c r="E37" s="80"/>
      <c r="F37" s="80"/>
      <c r="G37" s="80"/>
      <c r="H37" s="80"/>
      <c r="I37" s="80"/>
    </row>
    <row r="38" s="1" customFormat="1" spans="1:9">
      <c r="A38" s="37"/>
      <c r="B38" s="87"/>
      <c r="C38" s="98" t="s">
        <v>47</v>
      </c>
      <c r="D38" s="87">
        <f>D39+D40+D41</f>
        <v>13923.9</v>
      </c>
      <c r="E38" s="80"/>
      <c r="F38" s="80"/>
      <c r="G38" s="80"/>
      <c r="H38" s="80"/>
      <c r="I38" s="80"/>
    </row>
    <row r="39" s="1" customFormat="1" spans="1:9">
      <c r="A39" s="37"/>
      <c r="B39" s="87"/>
      <c r="C39" s="98" t="s">
        <v>48</v>
      </c>
      <c r="D39" s="87">
        <v>13366</v>
      </c>
      <c r="E39" s="80"/>
      <c r="F39" s="80"/>
      <c r="G39" s="80"/>
      <c r="H39" s="80"/>
      <c r="I39" s="80"/>
    </row>
    <row r="40" s="1" customFormat="1" spans="1:9">
      <c r="A40" s="37"/>
      <c r="B40" s="87"/>
      <c r="C40" s="98" t="s">
        <v>49</v>
      </c>
      <c r="D40" s="87">
        <v>3.2</v>
      </c>
      <c r="E40" s="80"/>
      <c r="F40" s="80"/>
      <c r="G40" s="80"/>
      <c r="H40" s="80"/>
      <c r="I40" s="80"/>
    </row>
    <row r="41" s="1" customFormat="1" spans="1:9">
      <c r="A41" s="37"/>
      <c r="B41" s="87"/>
      <c r="C41" s="98" t="s">
        <v>50</v>
      </c>
      <c r="D41" s="87">
        <v>554.7</v>
      </c>
      <c r="E41" s="80"/>
      <c r="F41" s="80"/>
      <c r="G41" s="80"/>
      <c r="H41" s="80"/>
      <c r="I41" s="80"/>
    </row>
    <row r="42" s="1" customFormat="1" spans="1:9">
      <c r="A42" s="37"/>
      <c r="B42" s="87"/>
      <c r="C42" s="99" t="s">
        <v>51</v>
      </c>
      <c r="D42" s="87">
        <f>D43+D45+D47</f>
        <v>923.11</v>
      </c>
      <c r="E42" s="80"/>
      <c r="F42" s="80"/>
      <c r="G42" s="80"/>
      <c r="H42" s="80"/>
      <c r="I42" s="80"/>
    </row>
    <row r="43" s="1" customFormat="1" spans="1:9">
      <c r="A43" s="37"/>
      <c r="B43" s="87"/>
      <c r="C43" s="98" t="s">
        <v>52</v>
      </c>
      <c r="D43" s="87">
        <f t="shared" ref="D43:D47" si="2">D44</f>
        <v>596.11</v>
      </c>
      <c r="E43" s="80"/>
      <c r="F43" s="80"/>
      <c r="G43" s="80"/>
      <c r="H43" s="80"/>
      <c r="I43" s="80"/>
    </row>
    <row r="44" s="1" customFormat="1" spans="1:9">
      <c r="A44" s="37"/>
      <c r="B44" s="87"/>
      <c r="C44" s="98" t="s">
        <v>53</v>
      </c>
      <c r="D44" s="100">
        <v>596.11</v>
      </c>
      <c r="E44" s="80"/>
      <c r="F44" s="80"/>
      <c r="G44" s="80"/>
      <c r="H44" s="80"/>
      <c r="I44" s="80"/>
    </row>
    <row r="45" s="1" customFormat="1" spans="1:9">
      <c r="A45" s="37"/>
      <c r="B45" s="87"/>
      <c r="C45" s="98" t="s">
        <v>54</v>
      </c>
      <c r="D45" s="87">
        <f t="shared" si="2"/>
        <v>97</v>
      </c>
      <c r="E45" s="80"/>
      <c r="F45" s="80"/>
      <c r="G45" s="80"/>
      <c r="H45" s="80"/>
      <c r="I45" s="80"/>
    </row>
    <row r="46" s="1" customFormat="1" spans="1:9">
      <c r="A46" s="37"/>
      <c r="B46" s="87"/>
      <c r="C46" s="98" t="s">
        <v>55</v>
      </c>
      <c r="D46" s="100">
        <v>97</v>
      </c>
      <c r="E46" s="80"/>
      <c r="F46" s="80"/>
      <c r="G46" s="80"/>
      <c r="H46" s="80"/>
      <c r="I46" s="80"/>
    </row>
    <row r="47" s="1" customFormat="1" spans="1:9">
      <c r="A47" s="37"/>
      <c r="B47" s="87"/>
      <c r="C47" s="98" t="s">
        <v>56</v>
      </c>
      <c r="D47" s="87">
        <f t="shared" si="2"/>
        <v>230</v>
      </c>
      <c r="E47" s="80"/>
      <c r="F47" s="80"/>
      <c r="G47" s="80"/>
      <c r="H47" s="80"/>
      <c r="I47" s="80"/>
    </row>
    <row r="48" s="1" customFormat="1" spans="1:9">
      <c r="A48" s="37"/>
      <c r="B48" s="87"/>
      <c r="C48" s="98" t="s">
        <v>57</v>
      </c>
      <c r="D48" s="100">
        <v>230</v>
      </c>
      <c r="E48" s="80"/>
      <c r="F48" s="80"/>
      <c r="G48" s="80"/>
      <c r="H48" s="80"/>
      <c r="I48" s="80"/>
    </row>
    <row r="49" s="1" customFormat="1" spans="1:9">
      <c r="A49" s="37"/>
      <c r="B49" s="87"/>
      <c r="C49" s="98"/>
      <c r="D49" s="87"/>
      <c r="E49" s="80"/>
      <c r="F49" s="80"/>
      <c r="G49" s="80"/>
      <c r="H49" s="80"/>
      <c r="I49" s="80"/>
    </row>
    <row r="50" s="1" customFormat="1" spans="1:9">
      <c r="A50" s="36" t="s">
        <v>58</v>
      </c>
      <c r="B50" s="87">
        <v>193691.432267</v>
      </c>
      <c r="C50" s="108" t="s">
        <v>59</v>
      </c>
      <c r="D50" s="87">
        <f>D8+D12+D15+D37+D42</f>
        <v>208682.286922</v>
      </c>
      <c r="E50" s="80"/>
      <c r="F50" s="80"/>
      <c r="G50" s="80"/>
      <c r="H50" s="80"/>
      <c r="I50" s="80"/>
    </row>
    <row r="51" s="1" customFormat="1" spans="1:9">
      <c r="A51" s="37" t="s">
        <v>60</v>
      </c>
      <c r="B51" s="87">
        <v>13921.7</v>
      </c>
      <c r="C51" s="98" t="s">
        <v>61</v>
      </c>
      <c r="D51" s="87"/>
      <c r="E51" s="80"/>
      <c r="F51" s="80"/>
      <c r="G51" s="80"/>
      <c r="H51" s="80"/>
      <c r="I51" s="80"/>
    </row>
    <row r="52" s="1" customFormat="1" spans="1:9">
      <c r="A52" s="37" t="s">
        <v>62</v>
      </c>
      <c r="B52" s="87" t="s">
        <v>18</v>
      </c>
      <c r="C52" s="98" t="s">
        <v>63</v>
      </c>
      <c r="D52" s="87"/>
      <c r="E52" s="80"/>
      <c r="F52" s="80"/>
      <c r="G52" s="80"/>
      <c r="H52" s="80"/>
      <c r="I52" s="80"/>
    </row>
    <row r="53" s="1" customFormat="1" spans="1:9">
      <c r="A53" s="37" t="s">
        <v>64</v>
      </c>
      <c r="B53" s="87" t="s">
        <v>18</v>
      </c>
      <c r="C53" s="109"/>
      <c r="D53" s="87"/>
      <c r="E53" s="80"/>
      <c r="F53" s="80"/>
      <c r="G53" s="80"/>
      <c r="H53" s="80"/>
      <c r="I53" s="80"/>
    </row>
    <row r="54" s="1" customFormat="1" spans="1:9">
      <c r="A54" s="37" t="s">
        <v>65</v>
      </c>
      <c r="B54" s="87" t="s">
        <v>66</v>
      </c>
      <c r="C54" s="98" t="s">
        <v>67</v>
      </c>
      <c r="D54" s="87"/>
      <c r="E54" s="80"/>
      <c r="F54" s="80"/>
      <c r="G54" s="80"/>
      <c r="H54" s="80"/>
      <c r="I54" s="80"/>
    </row>
    <row r="55" s="1" customFormat="1" spans="1:9">
      <c r="A55" s="98" t="s">
        <v>68</v>
      </c>
      <c r="B55" s="87" t="s">
        <v>69</v>
      </c>
      <c r="C55" s="109"/>
      <c r="D55" s="87"/>
      <c r="E55" s="80"/>
      <c r="F55" s="80"/>
      <c r="G55" s="80"/>
      <c r="H55" s="80"/>
      <c r="I55" s="80"/>
    </row>
    <row r="56" s="1" customFormat="1" spans="1:9">
      <c r="A56" s="98" t="s">
        <v>70</v>
      </c>
      <c r="B56" s="87" t="s">
        <v>71</v>
      </c>
      <c r="C56" s="109"/>
      <c r="D56" s="87"/>
      <c r="E56" s="80"/>
      <c r="F56" s="80"/>
      <c r="G56" s="80"/>
      <c r="H56" s="80"/>
      <c r="I56" s="80"/>
    </row>
    <row r="57" s="1" customFormat="1" spans="1:9">
      <c r="A57" s="98" t="s">
        <v>72</v>
      </c>
      <c r="B57" s="87"/>
      <c r="C57" s="109"/>
      <c r="D57" s="87"/>
      <c r="E57" s="80"/>
      <c r="F57" s="80"/>
      <c r="G57" s="80"/>
      <c r="H57" s="80"/>
      <c r="I57" s="80"/>
    </row>
    <row r="58" s="1" customFormat="1" spans="1:9">
      <c r="A58" s="36" t="s">
        <v>73</v>
      </c>
      <c r="B58" s="87">
        <v>208682.286922</v>
      </c>
      <c r="C58" s="108" t="s">
        <v>74</v>
      </c>
      <c r="D58" s="87">
        <v>208682.286922</v>
      </c>
      <c r="E58" s="80"/>
      <c r="F58" s="80"/>
      <c r="G58" s="80"/>
      <c r="H58" s="80"/>
      <c r="I58" s="80"/>
    </row>
  </sheetData>
  <mergeCells count="8">
    <mergeCell ref="A3:D3"/>
    <mergeCell ref="A4:B4"/>
    <mergeCell ref="A1:A2"/>
    <mergeCell ref="B1:B2"/>
    <mergeCell ref="C1:C2"/>
    <mergeCell ref="D1:D2"/>
    <mergeCell ref="A5:B6"/>
    <mergeCell ref="C5:D6"/>
  </mergeCells>
  <pageMargins left="0.75" right="0.75" top="1" bottom="1" header="0.511805555555556" footer="0.511805555555556"/>
  <pageSetup paperSize="9" scale="8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workbookViewId="0">
      <selection activeCell="B8" sqref="B8:B9"/>
    </sheetView>
  </sheetViews>
  <sheetFormatPr defaultColWidth="9" defaultRowHeight="13.5" outlineLevelCol="6"/>
  <cols>
    <col min="1" max="1" width="21.5" style="1" customWidth="1"/>
    <col min="2" max="2" width="13.75" style="1" customWidth="1"/>
    <col min="3" max="3" width="31.875" style="1" customWidth="1"/>
    <col min="4" max="4" width="13.875" style="16" customWidth="1"/>
    <col min="5" max="5" width="35.375" style="80" customWidth="1"/>
    <col min="6" max="7" width="9" style="80"/>
    <col min="8" max="16384" width="9" style="1"/>
  </cols>
  <sheetData>
    <row r="1" s="1" customFormat="1" spans="1:7">
      <c r="A1" s="3"/>
      <c r="B1" s="3"/>
      <c r="C1" s="3"/>
      <c r="D1" s="28" t="s">
        <v>75</v>
      </c>
      <c r="E1" s="80"/>
      <c r="F1" s="80"/>
      <c r="G1" s="80"/>
    </row>
    <row r="2" s="1" customFormat="1" spans="1:7">
      <c r="A2" s="3"/>
      <c r="B2" s="3"/>
      <c r="C2" s="3"/>
      <c r="D2" s="81"/>
      <c r="E2" s="80"/>
      <c r="F2" s="80"/>
      <c r="G2" s="80"/>
    </row>
    <row r="3" s="1" customFormat="1" ht="27" spans="1:7">
      <c r="A3" s="33" t="s">
        <v>76</v>
      </c>
      <c r="B3" s="33"/>
      <c r="C3" s="33"/>
      <c r="D3" s="19"/>
      <c r="E3" s="80"/>
      <c r="F3" s="80"/>
      <c r="G3" s="80"/>
    </row>
    <row r="4" s="1" customFormat="1" spans="1:7">
      <c r="A4" s="34" t="s">
        <v>77</v>
      </c>
      <c r="B4" s="34"/>
      <c r="C4" s="3"/>
      <c r="D4" s="28" t="s">
        <v>3</v>
      </c>
      <c r="E4" s="80"/>
      <c r="F4" s="80"/>
      <c r="G4" s="80"/>
    </row>
    <row r="5" s="1" customFormat="1" spans="1:7">
      <c r="A5" s="82" t="s">
        <v>78</v>
      </c>
      <c r="B5" s="82"/>
      <c r="C5" s="36" t="s">
        <v>5</v>
      </c>
      <c r="D5" s="22"/>
      <c r="E5" s="80"/>
      <c r="F5" s="80"/>
      <c r="G5" s="80"/>
    </row>
    <row r="6" s="1" customFormat="1" spans="1:7">
      <c r="A6" s="36" t="s">
        <v>79</v>
      </c>
      <c r="B6" s="36" t="s">
        <v>7</v>
      </c>
      <c r="C6" s="36" t="s">
        <v>8</v>
      </c>
      <c r="D6" s="22" t="s">
        <v>7</v>
      </c>
      <c r="E6" s="80"/>
      <c r="F6" s="80"/>
      <c r="G6" s="80"/>
    </row>
    <row r="7" s="1" customFormat="1" spans="1:7">
      <c r="A7" s="37" t="s">
        <v>80</v>
      </c>
      <c r="B7" s="83">
        <f>B8+B9</f>
        <v>193594.432267</v>
      </c>
      <c r="C7" s="84" t="s">
        <v>10</v>
      </c>
      <c r="D7" s="85" t="str">
        <f>D8</f>
        <v>957.37012</v>
      </c>
      <c r="E7" s="80"/>
      <c r="F7" s="80"/>
      <c r="G7" s="80"/>
    </row>
    <row r="8" s="1" customFormat="1" spans="1:7">
      <c r="A8" s="37" t="s">
        <v>11</v>
      </c>
      <c r="B8" s="83">
        <v>35571.712267</v>
      </c>
      <c r="C8" s="86" t="s">
        <v>12</v>
      </c>
      <c r="D8" s="87" t="s">
        <v>81</v>
      </c>
      <c r="E8" s="80"/>
      <c r="F8" s="80"/>
      <c r="G8" s="80"/>
    </row>
    <row r="9" s="1" customFormat="1" ht="24" spans="1:7">
      <c r="A9" s="37" t="s">
        <v>13</v>
      </c>
      <c r="B9" s="88">
        <v>158022.72</v>
      </c>
      <c r="C9" s="86" t="s">
        <v>14</v>
      </c>
      <c r="D9" s="89">
        <v>683.8358</v>
      </c>
      <c r="E9" s="80"/>
      <c r="F9" s="80"/>
      <c r="G9" s="80"/>
    </row>
    <row r="10" s="1" customFormat="1" spans="1:7">
      <c r="A10" s="82"/>
      <c r="B10" s="90"/>
      <c r="C10" s="86" t="s">
        <v>16</v>
      </c>
      <c r="D10" s="89">
        <v>273.53432</v>
      </c>
      <c r="E10" s="80"/>
      <c r="F10" s="80"/>
      <c r="G10" s="80"/>
    </row>
    <row r="11" s="1" customFormat="1" spans="1:7">
      <c r="A11" s="37"/>
      <c r="B11" s="90"/>
      <c r="C11" s="91" t="s">
        <v>24</v>
      </c>
      <c r="D11" s="92">
        <f>D12+D19+D21+D23+D25+D29</f>
        <v>192074.142147</v>
      </c>
      <c r="E11" s="80"/>
      <c r="F11" s="80"/>
      <c r="G11" s="80"/>
    </row>
    <row r="12" s="1" customFormat="1" spans="1:7">
      <c r="A12" s="82"/>
      <c r="B12" s="90"/>
      <c r="C12" s="93" t="s">
        <v>25</v>
      </c>
      <c r="D12" s="87">
        <f>D13+D14+D15+D16+D17+D18</f>
        <v>8612.442509</v>
      </c>
      <c r="E12" s="80"/>
      <c r="F12" s="80"/>
      <c r="G12" s="80"/>
    </row>
    <row r="13" s="1" customFormat="1" spans="1:7">
      <c r="A13" s="82"/>
      <c r="B13" s="90"/>
      <c r="C13" s="94" t="s">
        <v>26</v>
      </c>
      <c r="D13" s="89">
        <v>978.439846</v>
      </c>
      <c r="E13" s="80"/>
      <c r="F13" s="80"/>
      <c r="G13" s="80"/>
    </row>
    <row r="14" s="1" customFormat="1" spans="1:7">
      <c r="A14" s="82"/>
      <c r="B14" s="90"/>
      <c r="C14" s="95" t="s">
        <v>27</v>
      </c>
      <c r="D14" s="89">
        <v>146.802279</v>
      </c>
      <c r="E14" s="80"/>
      <c r="F14" s="80"/>
      <c r="G14" s="80"/>
    </row>
    <row r="15" s="1" customFormat="1" spans="1:7">
      <c r="A15" s="82"/>
      <c r="B15" s="90"/>
      <c r="C15" s="96" t="s">
        <v>28</v>
      </c>
      <c r="D15" s="89">
        <v>1285.377658</v>
      </c>
      <c r="E15" s="80"/>
      <c r="F15" s="80"/>
      <c r="G15" s="80"/>
    </row>
    <row r="16" s="1" customFormat="1" spans="1:7">
      <c r="A16" s="37"/>
      <c r="B16" s="90"/>
      <c r="C16" s="97" t="s">
        <v>29</v>
      </c>
      <c r="D16" s="89">
        <v>68.442314</v>
      </c>
      <c r="E16" s="80"/>
      <c r="F16" s="80"/>
      <c r="G16" s="80"/>
    </row>
    <row r="17" s="1" customFormat="1" spans="1:7">
      <c r="A17" s="37"/>
      <c r="B17" s="90"/>
      <c r="C17" s="97" t="s">
        <v>30</v>
      </c>
      <c r="D17" s="89">
        <v>2173.374897</v>
      </c>
      <c r="E17" s="80"/>
      <c r="F17" s="80"/>
      <c r="G17" s="80"/>
    </row>
    <row r="18" s="1" customFormat="1" spans="1:7">
      <c r="A18" s="37"/>
      <c r="B18" s="90"/>
      <c r="C18" s="97" t="s">
        <v>31</v>
      </c>
      <c r="D18" s="89">
        <v>3960.005515</v>
      </c>
      <c r="E18" s="80"/>
      <c r="F18" s="80"/>
      <c r="G18" s="80"/>
    </row>
    <row r="19" s="1" customFormat="1" spans="1:7">
      <c r="A19" s="37"/>
      <c r="B19" s="90"/>
      <c r="C19" s="98" t="s">
        <v>34</v>
      </c>
      <c r="D19" s="89">
        <f t="shared" ref="D19:D23" si="0">D20</f>
        <v>1029.844216</v>
      </c>
      <c r="E19" s="80"/>
      <c r="F19" s="80"/>
      <c r="G19" s="80"/>
    </row>
    <row r="20" s="1" customFormat="1" spans="1:7">
      <c r="A20" s="37"/>
      <c r="B20" s="90"/>
      <c r="C20" s="98" t="s">
        <v>35</v>
      </c>
      <c r="D20" s="89">
        <v>1029.844216</v>
      </c>
      <c r="E20" s="80"/>
      <c r="F20" s="80"/>
      <c r="G20" s="80"/>
    </row>
    <row r="21" s="1" customFormat="1" spans="1:7">
      <c r="A21" s="37"/>
      <c r="B21" s="90"/>
      <c r="C21" s="98" t="s">
        <v>36</v>
      </c>
      <c r="D21" s="89">
        <f t="shared" si="0"/>
        <v>24897.127089</v>
      </c>
      <c r="E21" s="80"/>
      <c r="F21" s="80"/>
      <c r="G21" s="80"/>
    </row>
    <row r="22" s="1" customFormat="1" spans="1:7">
      <c r="A22" s="37"/>
      <c r="B22" s="90"/>
      <c r="C22" s="98" t="s">
        <v>37</v>
      </c>
      <c r="D22" s="89">
        <v>24897.127089</v>
      </c>
      <c r="E22" s="80"/>
      <c r="F22" s="80"/>
      <c r="G22" s="80"/>
    </row>
    <row r="23" s="1" customFormat="1" spans="1:7">
      <c r="A23" s="37"/>
      <c r="B23" s="90"/>
      <c r="C23" s="98" t="s">
        <v>38</v>
      </c>
      <c r="D23" s="89">
        <f t="shared" si="0"/>
        <v>72.228333</v>
      </c>
      <c r="E23" s="80"/>
      <c r="F23" s="80"/>
      <c r="G23" s="80"/>
    </row>
    <row r="24" s="1" customFormat="1" spans="1:7">
      <c r="A24" s="37"/>
      <c r="B24" s="90"/>
      <c r="C24" s="98" t="s">
        <v>39</v>
      </c>
      <c r="D24" s="89">
        <v>72.228333</v>
      </c>
      <c r="E24" s="80"/>
      <c r="F24" s="80"/>
      <c r="G24" s="80"/>
    </row>
    <row r="25" s="1" customFormat="1" ht="24" customHeight="1" spans="1:7">
      <c r="A25" s="37"/>
      <c r="B25" s="90"/>
      <c r="C25" s="98" t="s">
        <v>40</v>
      </c>
      <c r="D25" s="89">
        <f>D26+D27+D28</f>
        <v>157462</v>
      </c>
      <c r="E25" s="80"/>
      <c r="F25" s="80"/>
      <c r="G25" s="80"/>
    </row>
    <row r="26" s="1" customFormat="1" spans="1:7">
      <c r="A26" s="37"/>
      <c r="B26" s="90"/>
      <c r="C26" s="98" t="s">
        <v>41</v>
      </c>
      <c r="D26" s="89">
        <v>148439</v>
      </c>
      <c r="E26" s="80"/>
      <c r="F26" s="80"/>
      <c r="G26" s="80"/>
    </row>
    <row r="27" s="1" customFormat="1" spans="1:7">
      <c r="A27" s="37"/>
      <c r="B27" s="90"/>
      <c r="C27" s="98" t="s">
        <v>42</v>
      </c>
      <c r="D27" s="87">
        <v>7823</v>
      </c>
      <c r="E27" s="80"/>
      <c r="F27" s="80"/>
      <c r="G27" s="80"/>
    </row>
    <row r="28" s="1" customFormat="1" spans="1:7">
      <c r="A28" s="37"/>
      <c r="B28" s="90"/>
      <c r="C28" s="98" t="s">
        <v>43</v>
      </c>
      <c r="D28" s="87">
        <v>1200</v>
      </c>
      <c r="E28" s="80"/>
      <c r="F28" s="80"/>
      <c r="G28" s="80"/>
    </row>
    <row r="29" s="1" customFormat="1" spans="1:7">
      <c r="A29" s="37"/>
      <c r="B29" s="90"/>
      <c r="C29" s="98" t="s">
        <v>44</v>
      </c>
      <c r="D29" s="89">
        <f t="shared" ref="D29:D32" si="1">D30</f>
        <v>0.5</v>
      </c>
      <c r="E29" s="80"/>
      <c r="F29" s="80"/>
      <c r="G29" s="80"/>
    </row>
    <row r="30" s="1" customFormat="1" spans="1:7">
      <c r="A30" s="37"/>
      <c r="B30" s="90"/>
      <c r="C30" s="98" t="s">
        <v>45</v>
      </c>
      <c r="D30" s="89">
        <v>0.5</v>
      </c>
      <c r="E30" s="80"/>
      <c r="F30" s="80"/>
      <c r="G30" s="80"/>
    </row>
    <row r="31" s="1" customFormat="1" spans="1:7">
      <c r="A31" s="37"/>
      <c r="B31" s="90"/>
      <c r="C31" s="84" t="s">
        <v>46</v>
      </c>
      <c r="D31" s="87">
        <f t="shared" si="1"/>
        <v>2.2</v>
      </c>
      <c r="E31" s="80"/>
      <c r="F31" s="80"/>
      <c r="G31" s="80"/>
    </row>
    <row r="32" s="1" customFormat="1" spans="1:7">
      <c r="A32" s="37"/>
      <c r="B32" s="90"/>
      <c r="C32" s="98" t="s">
        <v>47</v>
      </c>
      <c r="D32" s="87">
        <f t="shared" si="1"/>
        <v>2.2</v>
      </c>
      <c r="E32" s="80"/>
      <c r="F32" s="80"/>
      <c r="G32" s="80"/>
    </row>
    <row r="33" s="1" customFormat="1" spans="1:7">
      <c r="A33" s="37"/>
      <c r="B33" s="90"/>
      <c r="C33" s="98" t="s">
        <v>49</v>
      </c>
      <c r="D33" s="87">
        <v>2.2</v>
      </c>
      <c r="E33" s="80"/>
      <c r="F33" s="80"/>
      <c r="G33" s="80"/>
    </row>
    <row r="34" s="1" customFormat="1" spans="1:7">
      <c r="A34" s="37"/>
      <c r="B34" s="90"/>
      <c r="C34" s="99" t="s">
        <v>51</v>
      </c>
      <c r="D34" s="87">
        <f>D35</f>
        <v>560.72</v>
      </c>
      <c r="E34" s="80"/>
      <c r="F34" s="80"/>
      <c r="G34" s="80"/>
    </row>
    <row r="35" s="1" customFormat="1" spans="1:7">
      <c r="A35" s="37"/>
      <c r="B35" s="90"/>
      <c r="C35" s="98" t="s">
        <v>52</v>
      </c>
      <c r="D35" s="87">
        <f>D36</f>
        <v>560.72</v>
      </c>
      <c r="E35" s="80"/>
      <c r="F35" s="80"/>
      <c r="G35" s="80"/>
    </row>
    <row r="36" s="1" customFormat="1" spans="1:7">
      <c r="A36" s="37"/>
      <c r="B36" s="90"/>
      <c r="C36" s="98" t="s">
        <v>53</v>
      </c>
      <c r="D36" s="100">
        <v>560.72</v>
      </c>
      <c r="E36" s="80"/>
      <c r="F36" s="80"/>
      <c r="G36" s="80"/>
    </row>
    <row r="37" s="1" customFormat="1" spans="1:7">
      <c r="A37" s="37"/>
      <c r="B37" s="90"/>
      <c r="C37" s="101"/>
      <c r="D37" s="83"/>
      <c r="E37" s="80"/>
      <c r="F37" s="80"/>
      <c r="G37" s="80"/>
    </row>
    <row r="38" s="1" customFormat="1" spans="1:7">
      <c r="A38" s="36" t="s">
        <v>82</v>
      </c>
      <c r="B38" s="88" t="s">
        <v>83</v>
      </c>
      <c r="C38" s="102" t="s">
        <v>84</v>
      </c>
      <c r="D38" s="83">
        <f>D7+D11+D31+D34</f>
        <v>193594.432267</v>
      </c>
      <c r="E38" s="80"/>
      <c r="F38" s="80"/>
      <c r="G38" s="80"/>
    </row>
  </sheetData>
  <mergeCells count="3">
    <mergeCell ref="A3:D3"/>
    <mergeCell ref="A4:B4"/>
    <mergeCell ref="C5:D5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"/>
  <sheetViews>
    <sheetView tabSelected="1" workbookViewId="0">
      <selection activeCell="D15" sqref="D15"/>
    </sheetView>
  </sheetViews>
  <sheetFormatPr defaultColWidth="9" defaultRowHeight="13.5" outlineLevelCol="5"/>
  <cols>
    <col min="1" max="1" width="11.875" style="66" customWidth="1"/>
    <col min="2" max="2" width="27.75" style="65" customWidth="1"/>
    <col min="3" max="4" width="13.375" style="65" customWidth="1"/>
    <col min="5" max="5" width="12.625" style="65" customWidth="1"/>
    <col min="6" max="6" width="9.875" style="65" customWidth="1"/>
    <col min="7" max="16381" width="9" style="65"/>
  </cols>
  <sheetData>
    <row r="1" s="65" customFormat="1" spans="1:6">
      <c r="A1" s="67"/>
      <c r="B1" s="67"/>
      <c r="C1" s="67"/>
      <c r="D1" s="67"/>
      <c r="E1" s="67"/>
      <c r="F1" s="68" t="s">
        <v>85</v>
      </c>
    </row>
    <row r="2" s="65" customFormat="1" spans="1:6">
      <c r="A2" s="69" t="s">
        <v>86</v>
      </c>
      <c r="B2" s="70"/>
      <c r="C2" s="70"/>
      <c r="D2" s="70"/>
      <c r="E2" s="70"/>
      <c r="F2" s="70"/>
    </row>
    <row r="3" s="65" customFormat="1" spans="1:6">
      <c r="A3" s="71" t="s">
        <v>77</v>
      </c>
      <c r="B3" s="71"/>
      <c r="C3" s="68"/>
      <c r="D3" s="68"/>
      <c r="E3" s="71" t="s">
        <v>3</v>
      </c>
      <c r="F3" s="71"/>
    </row>
    <row r="4" s="65" customFormat="1" spans="1:6">
      <c r="A4" s="26" t="s">
        <v>87</v>
      </c>
      <c r="B4" s="26" t="s">
        <v>88</v>
      </c>
      <c r="C4" s="26" t="s">
        <v>89</v>
      </c>
      <c r="D4" s="26" t="s">
        <v>90</v>
      </c>
      <c r="E4" s="26" t="s">
        <v>91</v>
      </c>
      <c r="F4" s="26" t="s">
        <v>92</v>
      </c>
    </row>
    <row r="5" s="65" customFormat="1" spans="1:6">
      <c r="A5" s="26"/>
      <c r="B5" s="26"/>
      <c r="C5" s="26"/>
      <c r="D5" s="26"/>
      <c r="E5" s="26"/>
      <c r="F5" s="26"/>
    </row>
    <row r="6" s="65" customFormat="1" spans="1:6">
      <c r="A6" s="26" t="s">
        <v>93</v>
      </c>
      <c r="B6" s="26" t="s">
        <v>93</v>
      </c>
      <c r="C6" s="26">
        <v>1</v>
      </c>
      <c r="D6" s="26">
        <v>2</v>
      </c>
      <c r="E6" s="26">
        <v>3</v>
      </c>
      <c r="F6" s="26">
        <v>4</v>
      </c>
    </row>
    <row r="7" s="65" customFormat="1" spans="1:6">
      <c r="A7" s="26"/>
      <c r="B7" s="26" t="s">
        <v>94</v>
      </c>
      <c r="C7" s="55">
        <f>D7+E7</f>
        <v>50496.563672</v>
      </c>
      <c r="D7" s="66">
        <f>D8+D12+D15+D33+D38</f>
        <v>15575.193718</v>
      </c>
      <c r="E7" s="66">
        <f>E8+E12+E15+E33+E38</f>
        <v>34921.369954</v>
      </c>
      <c r="F7" s="26"/>
    </row>
    <row r="8" s="65" customFormat="1" spans="1:6">
      <c r="A8" s="72" t="s">
        <v>95</v>
      </c>
      <c r="B8" s="73" t="s">
        <v>10</v>
      </c>
      <c r="C8" s="59">
        <f t="shared" ref="C8:C38" si="0">D8+E8</f>
        <v>957.37012</v>
      </c>
      <c r="D8" s="59">
        <f>D9</f>
        <v>957.37012</v>
      </c>
      <c r="E8" s="59">
        <f>E9</f>
        <v>0</v>
      </c>
      <c r="F8" s="26"/>
    </row>
    <row r="9" s="65" customFormat="1" spans="1:6">
      <c r="A9" s="74" t="s">
        <v>96</v>
      </c>
      <c r="B9" s="75" t="s">
        <v>12</v>
      </c>
      <c r="C9" s="55">
        <f t="shared" si="0"/>
        <v>957.37012</v>
      </c>
      <c r="D9" s="55">
        <v>957.37012</v>
      </c>
      <c r="E9" s="55">
        <v>0</v>
      </c>
      <c r="F9" s="26"/>
    </row>
    <row r="10" s="65" customFormat="1" ht="24" spans="1:6">
      <c r="A10" s="62">
        <v>2080505</v>
      </c>
      <c r="B10" s="75" t="s">
        <v>14</v>
      </c>
      <c r="C10" s="55">
        <f t="shared" si="0"/>
        <v>683.8358</v>
      </c>
      <c r="D10" s="55">
        <v>683.8358</v>
      </c>
      <c r="E10" s="26">
        <v>0</v>
      </c>
      <c r="F10" s="26"/>
    </row>
    <row r="11" s="65" customFormat="1" ht="24" spans="1:6">
      <c r="A11" s="62">
        <v>2080506</v>
      </c>
      <c r="B11" s="75" t="s">
        <v>16</v>
      </c>
      <c r="C11" s="55">
        <f t="shared" si="0"/>
        <v>273.53432</v>
      </c>
      <c r="D11" s="55">
        <v>273.53432</v>
      </c>
      <c r="E11" s="26">
        <v>0</v>
      </c>
      <c r="F11" s="26"/>
    </row>
    <row r="12" s="65" customFormat="1" spans="1:6">
      <c r="A12" s="72" t="s">
        <v>97</v>
      </c>
      <c r="B12" s="76" t="s">
        <v>19</v>
      </c>
      <c r="C12" s="59">
        <f t="shared" si="0"/>
        <v>55</v>
      </c>
      <c r="D12" s="77">
        <v>0</v>
      </c>
      <c r="E12" s="59">
        <f>E13</f>
        <v>55</v>
      </c>
      <c r="F12" s="26"/>
    </row>
    <row r="13" s="65" customFormat="1" spans="1:6">
      <c r="A13" s="74" t="s">
        <v>98</v>
      </c>
      <c r="B13" s="75" t="s">
        <v>21</v>
      </c>
      <c r="C13" s="55">
        <f t="shared" si="0"/>
        <v>55</v>
      </c>
      <c r="D13" s="26">
        <v>0</v>
      </c>
      <c r="E13" s="55">
        <f>E14</f>
        <v>55</v>
      </c>
      <c r="F13" s="26"/>
    </row>
    <row r="14" s="65" customFormat="1" spans="1:6">
      <c r="A14" s="74">
        <v>2111001</v>
      </c>
      <c r="B14" s="75" t="s">
        <v>23</v>
      </c>
      <c r="C14" s="55">
        <f t="shared" si="0"/>
        <v>55</v>
      </c>
      <c r="D14" s="55">
        <v>0</v>
      </c>
      <c r="E14" s="26">
        <v>55</v>
      </c>
      <c r="F14" s="26"/>
    </row>
    <row r="15" s="65" customFormat="1" spans="1:6">
      <c r="A15" s="72" t="s">
        <v>99</v>
      </c>
      <c r="B15" s="73" t="s">
        <v>24</v>
      </c>
      <c r="C15" s="59">
        <f t="shared" si="0"/>
        <v>35330.293552</v>
      </c>
      <c r="D15" s="59">
        <f>D16+D23+D25+D27+D29+D31</f>
        <v>14617.823598</v>
      </c>
      <c r="E15" s="77">
        <f>E16+E23+E25+E27+E29+E31</f>
        <v>20712.469954</v>
      </c>
      <c r="F15" s="26"/>
    </row>
    <row r="16" s="65" customFormat="1" spans="1:6">
      <c r="A16" s="74" t="s">
        <v>100</v>
      </c>
      <c r="B16" s="75" t="s">
        <v>25</v>
      </c>
      <c r="C16" s="55">
        <f t="shared" si="0"/>
        <v>9112.788454</v>
      </c>
      <c r="D16" s="55">
        <f>D17+D18+D19+D20+D21+D22</f>
        <v>4635.629091</v>
      </c>
      <c r="E16" s="26">
        <f>E17+E18+E19+E20+E21+E22</f>
        <v>4477.159363</v>
      </c>
      <c r="F16" s="26"/>
    </row>
    <row r="17" s="65" customFormat="1" spans="1:6">
      <c r="A17" s="74">
        <v>2120101</v>
      </c>
      <c r="B17" s="75" t="s">
        <v>26</v>
      </c>
      <c r="C17" s="55">
        <f t="shared" si="0"/>
        <v>986.941647</v>
      </c>
      <c r="D17" s="78">
        <v>956.811647</v>
      </c>
      <c r="E17" s="26">
        <v>30.13</v>
      </c>
      <c r="F17" s="26"/>
    </row>
    <row r="18" s="65" customFormat="1" ht="24" spans="1:6">
      <c r="A18" s="74">
        <v>2120105</v>
      </c>
      <c r="B18" s="75" t="s">
        <v>27</v>
      </c>
      <c r="C18" s="55">
        <f t="shared" si="0"/>
        <v>151.303089</v>
      </c>
      <c r="D18" s="26">
        <v>110.403089</v>
      </c>
      <c r="E18" s="26">
        <v>40.9</v>
      </c>
      <c r="F18" s="26"/>
    </row>
    <row r="19" s="65" customFormat="1" customHeight="1" spans="1:6">
      <c r="A19" s="74">
        <v>2120106</v>
      </c>
      <c r="B19" s="79" t="s">
        <v>28</v>
      </c>
      <c r="C19" s="55">
        <f t="shared" si="0"/>
        <v>1300.193636</v>
      </c>
      <c r="D19" s="26">
        <v>1137.693636</v>
      </c>
      <c r="E19" s="26">
        <v>162.5</v>
      </c>
      <c r="F19" s="26"/>
    </row>
    <row r="20" s="65" customFormat="1" spans="1:6">
      <c r="A20" s="75">
        <v>2120107</v>
      </c>
      <c r="B20" s="55" t="s">
        <v>29</v>
      </c>
      <c r="C20" s="55">
        <f t="shared" si="0"/>
        <v>69.97442</v>
      </c>
      <c r="D20" s="26">
        <v>66.97442</v>
      </c>
      <c r="E20" s="26">
        <v>3</v>
      </c>
      <c r="F20" s="26"/>
    </row>
    <row r="21" s="65" customFormat="1" spans="1:6">
      <c r="A21" s="75">
        <v>2120109</v>
      </c>
      <c r="B21" s="55" t="s">
        <v>30</v>
      </c>
      <c r="C21" s="55">
        <f t="shared" si="0"/>
        <v>2197.574657</v>
      </c>
      <c r="D21" s="26">
        <v>1444.239794</v>
      </c>
      <c r="E21" s="26">
        <v>753.334863</v>
      </c>
      <c r="F21" s="26"/>
    </row>
    <row r="22" s="65" customFormat="1" spans="1:6">
      <c r="A22" s="75">
        <v>2120199</v>
      </c>
      <c r="B22" s="55" t="s">
        <v>31</v>
      </c>
      <c r="C22" s="55">
        <f t="shared" si="0"/>
        <v>4406.801005</v>
      </c>
      <c r="D22" s="26">
        <v>919.506505</v>
      </c>
      <c r="E22" s="26">
        <v>3487.2945</v>
      </c>
      <c r="F22" s="26"/>
    </row>
    <row r="23" s="65" customFormat="1" spans="1:6">
      <c r="A23" s="62">
        <v>21202</v>
      </c>
      <c r="B23" s="55" t="s">
        <v>32</v>
      </c>
      <c r="C23" s="55">
        <f t="shared" si="0"/>
        <v>15</v>
      </c>
      <c r="D23" s="26">
        <v>0</v>
      </c>
      <c r="E23" s="66">
        <v>15</v>
      </c>
      <c r="F23" s="26"/>
    </row>
    <row r="24" s="65" customFormat="1" spans="1:6">
      <c r="A24" s="75">
        <v>2120201</v>
      </c>
      <c r="B24" s="55" t="s">
        <v>33</v>
      </c>
      <c r="C24" s="55">
        <f t="shared" si="0"/>
        <v>15</v>
      </c>
      <c r="D24" s="26">
        <v>0</v>
      </c>
      <c r="E24" s="66">
        <v>15</v>
      </c>
      <c r="F24" s="26"/>
    </row>
    <row r="25" s="65" customFormat="1" spans="1:6">
      <c r="A25" s="75" t="s">
        <v>101</v>
      </c>
      <c r="B25" s="55" t="s">
        <v>34</v>
      </c>
      <c r="C25" s="55">
        <f t="shared" si="0"/>
        <v>1105.227872</v>
      </c>
      <c r="D25" s="26">
        <v>490.021381</v>
      </c>
      <c r="E25" s="26">
        <v>615.206491</v>
      </c>
      <c r="F25" s="26"/>
    </row>
    <row r="26" s="65" customFormat="1" spans="1:6">
      <c r="A26" s="75">
        <v>2120399</v>
      </c>
      <c r="B26" s="55" t="s">
        <v>35</v>
      </c>
      <c r="C26" s="55">
        <f t="shared" si="0"/>
        <v>1105.227872</v>
      </c>
      <c r="D26" s="26">
        <v>490.021381</v>
      </c>
      <c r="E26" s="26">
        <v>615.206491</v>
      </c>
      <c r="F26" s="26"/>
    </row>
    <row r="27" s="65" customFormat="1" spans="1:6">
      <c r="A27" s="75" t="s">
        <v>102</v>
      </c>
      <c r="B27" s="55" t="s">
        <v>36</v>
      </c>
      <c r="C27" s="55">
        <f t="shared" si="0"/>
        <v>25021.12612</v>
      </c>
      <c r="D27" s="26">
        <v>9424.52202</v>
      </c>
      <c r="E27" s="26">
        <v>15596.6041</v>
      </c>
      <c r="F27" s="26"/>
    </row>
    <row r="28" s="65" customFormat="1" spans="1:6">
      <c r="A28" s="26">
        <v>2120501</v>
      </c>
      <c r="B28" s="55" t="s">
        <v>37</v>
      </c>
      <c r="C28" s="55">
        <f t="shared" si="0"/>
        <v>25021.12612</v>
      </c>
      <c r="D28" s="26">
        <v>9424.52202</v>
      </c>
      <c r="E28" s="26">
        <v>15596.6041</v>
      </c>
      <c r="F28" s="26"/>
    </row>
    <row r="29" s="65" customFormat="1" spans="1:6">
      <c r="A29" s="26">
        <v>21206</v>
      </c>
      <c r="B29" s="55" t="s">
        <v>38</v>
      </c>
      <c r="C29" s="55">
        <f t="shared" si="0"/>
        <v>75.651106</v>
      </c>
      <c r="D29" s="26">
        <v>67.651106</v>
      </c>
      <c r="E29" s="26">
        <v>8</v>
      </c>
      <c r="F29" s="26"/>
    </row>
    <row r="30" s="65" customFormat="1" spans="1:6">
      <c r="A30" s="26">
        <v>2120601</v>
      </c>
      <c r="B30" s="55" t="s">
        <v>39</v>
      </c>
      <c r="C30" s="55">
        <f t="shared" si="0"/>
        <v>75.651106</v>
      </c>
      <c r="D30" s="26">
        <v>67.651106</v>
      </c>
      <c r="E30" s="26">
        <v>8</v>
      </c>
      <c r="F30" s="26"/>
    </row>
    <row r="31" s="65" customFormat="1" spans="1:6">
      <c r="A31" s="62">
        <v>21299</v>
      </c>
      <c r="B31" s="55" t="s">
        <v>44</v>
      </c>
      <c r="C31" s="55">
        <f t="shared" si="0"/>
        <v>0.5</v>
      </c>
      <c r="D31" s="62">
        <v>0</v>
      </c>
      <c r="E31" s="62">
        <v>0.5</v>
      </c>
      <c r="F31" s="62"/>
    </row>
    <row r="32" s="65" customFormat="1" spans="1:6">
      <c r="A32" s="62">
        <v>2129999</v>
      </c>
      <c r="B32" s="55" t="s">
        <v>45</v>
      </c>
      <c r="C32" s="55">
        <f t="shared" si="0"/>
        <v>0.5</v>
      </c>
      <c r="D32" s="62">
        <v>0</v>
      </c>
      <c r="E32" s="62">
        <v>0.5</v>
      </c>
      <c r="F32" s="62"/>
    </row>
    <row r="33" s="65" customFormat="1" spans="1:6">
      <c r="A33" s="63">
        <v>221</v>
      </c>
      <c r="B33" s="73" t="s">
        <v>46</v>
      </c>
      <c r="C33" s="59">
        <v>13923.9</v>
      </c>
      <c r="D33" s="59">
        <v>0</v>
      </c>
      <c r="E33" s="59">
        <v>13923.9</v>
      </c>
      <c r="F33" s="62"/>
    </row>
    <row r="34" s="65" customFormat="1" spans="1:6">
      <c r="A34" s="62">
        <v>22101</v>
      </c>
      <c r="B34" s="55" t="s">
        <v>47</v>
      </c>
      <c r="C34" s="55">
        <f>C35+C36+C37</f>
        <v>13923.9</v>
      </c>
      <c r="D34" s="55">
        <f>D35+D36+D37</f>
        <v>0</v>
      </c>
      <c r="E34" s="55">
        <f>E35+E36+E37</f>
        <v>13923.9</v>
      </c>
      <c r="F34" s="62"/>
    </row>
    <row r="35" s="65" customFormat="1" spans="1:6">
      <c r="A35" s="62">
        <v>2210103</v>
      </c>
      <c r="B35" s="55" t="s">
        <v>48</v>
      </c>
      <c r="C35" s="55">
        <v>13366</v>
      </c>
      <c r="D35" s="62">
        <v>0</v>
      </c>
      <c r="E35" s="62">
        <v>13366</v>
      </c>
      <c r="F35" s="62"/>
    </row>
    <row r="36" s="65" customFormat="1" spans="1:6">
      <c r="A36" s="62">
        <v>2210107</v>
      </c>
      <c r="B36" s="55" t="s">
        <v>49</v>
      </c>
      <c r="C36" s="55">
        <v>3.2</v>
      </c>
      <c r="D36" s="62">
        <v>0</v>
      </c>
      <c r="E36" s="62">
        <v>3.2</v>
      </c>
      <c r="F36" s="62"/>
    </row>
    <row r="37" s="65" customFormat="1" spans="1:6">
      <c r="A37" s="62">
        <v>2210199</v>
      </c>
      <c r="B37" s="55" t="s">
        <v>50</v>
      </c>
      <c r="C37" s="55">
        <v>554.7</v>
      </c>
      <c r="D37" s="62">
        <v>0</v>
      </c>
      <c r="E37" s="62">
        <v>554.7</v>
      </c>
      <c r="F37" s="62"/>
    </row>
    <row r="38" s="65" customFormat="1" spans="1:6">
      <c r="A38" s="63">
        <v>229</v>
      </c>
      <c r="B38" s="59" t="s">
        <v>51</v>
      </c>
      <c r="C38" s="59">
        <f>D38+E38</f>
        <v>230</v>
      </c>
      <c r="D38" s="63">
        <v>0</v>
      </c>
      <c r="E38" s="63">
        <v>230</v>
      </c>
      <c r="F38" s="62"/>
    </row>
    <row r="39" s="65" customFormat="1" spans="1:6">
      <c r="A39" s="62">
        <v>22999</v>
      </c>
      <c r="B39" s="55" t="s">
        <v>56</v>
      </c>
      <c r="C39" s="55">
        <f>D39+E39</f>
        <v>230</v>
      </c>
      <c r="D39" s="62">
        <v>0</v>
      </c>
      <c r="E39" s="62">
        <v>230</v>
      </c>
      <c r="F39" s="62"/>
    </row>
    <row r="40" s="65" customFormat="1" spans="1:6">
      <c r="A40" s="62">
        <v>2299901</v>
      </c>
      <c r="B40" s="55" t="s">
        <v>57</v>
      </c>
      <c r="C40" s="55">
        <f>D40+E40</f>
        <v>230</v>
      </c>
      <c r="D40" s="62">
        <v>0</v>
      </c>
      <c r="E40" s="62">
        <v>230</v>
      </c>
      <c r="F40" s="62"/>
    </row>
  </sheetData>
  <mergeCells count="9">
    <mergeCell ref="A2:F2"/>
    <mergeCell ref="A3:B3"/>
    <mergeCell ref="E3:F3"/>
    <mergeCell ref="A4:A5"/>
    <mergeCell ref="B4:B5"/>
    <mergeCell ref="C4:C5"/>
    <mergeCell ref="D4:D5"/>
    <mergeCell ref="E4:E5"/>
    <mergeCell ref="F4:F5"/>
  </mergeCells>
  <pageMargins left="0.75" right="0.75" top="1" bottom="1" header="0.511805555555556" footer="0.511805555555556"/>
  <pageSetup paperSize="9" scale="9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C11" sqref="C11"/>
    </sheetView>
  </sheetViews>
  <sheetFormatPr defaultColWidth="9" defaultRowHeight="25" customHeight="1" outlineLevelCol="5"/>
  <cols>
    <col min="1" max="1" width="8.625" style="8" customWidth="1"/>
    <col min="2" max="2" width="30.375" style="1" customWidth="1"/>
    <col min="3" max="3" width="9.25" style="16" customWidth="1"/>
    <col min="4" max="4" width="8.375" style="1" customWidth="1"/>
    <col min="5" max="5" width="13.125" style="1" customWidth="1"/>
    <col min="6" max="6" width="12.5" style="1" customWidth="1"/>
    <col min="7" max="16384" width="9" style="1"/>
  </cols>
  <sheetData>
    <row r="1" customFormat="1" customHeight="1" spans="1:6">
      <c r="A1" s="2"/>
      <c r="B1" s="1"/>
      <c r="C1" s="16"/>
      <c r="D1" s="1"/>
      <c r="E1" s="1"/>
      <c r="F1" s="1"/>
    </row>
    <row r="2" s="1" customFormat="1" customHeight="1" spans="1:6">
      <c r="A2" s="51"/>
      <c r="B2" s="31"/>
      <c r="C2" s="18"/>
      <c r="D2" s="32"/>
      <c r="E2" s="32"/>
      <c r="F2" s="39" t="s">
        <v>103</v>
      </c>
    </row>
    <row r="3" s="1" customFormat="1" customHeight="1" spans="1:6">
      <c r="A3" s="52" t="s">
        <v>104</v>
      </c>
      <c r="B3" s="33"/>
      <c r="C3" s="19"/>
      <c r="D3" s="33"/>
      <c r="E3" s="33"/>
      <c r="F3" s="33"/>
    </row>
    <row r="4" s="1" customFormat="1" customHeight="1" spans="1:6">
      <c r="A4" s="53" t="s">
        <v>77</v>
      </c>
      <c r="B4" s="53"/>
      <c r="C4" s="21"/>
      <c r="D4" s="35"/>
      <c r="E4" s="54" t="s">
        <v>3</v>
      </c>
      <c r="F4" s="54"/>
    </row>
    <row r="5" s="1" customFormat="1" customHeight="1" spans="1:6">
      <c r="A5" s="37" t="s">
        <v>87</v>
      </c>
      <c r="B5" s="36" t="s">
        <v>88</v>
      </c>
      <c r="C5" s="22" t="s">
        <v>89</v>
      </c>
      <c r="D5" s="36" t="s">
        <v>90</v>
      </c>
      <c r="E5" s="36" t="s">
        <v>91</v>
      </c>
      <c r="F5" s="36" t="s">
        <v>92</v>
      </c>
    </row>
    <row r="6" s="1" customFormat="1" customHeight="1" spans="1:6">
      <c r="A6" s="37"/>
      <c r="B6" s="36"/>
      <c r="C6" s="22"/>
      <c r="D6" s="36"/>
      <c r="E6" s="36"/>
      <c r="F6" s="36"/>
    </row>
    <row r="7" s="1" customFormat="1" customHeight="1" spans="1:6">
      <c r="A7" s="37" t="s">
        <v>93</v>
      </c>
      <c r="B7" s="37" t="s">
        <v>93</v>
      </c>
      <c r="C7" s="26">
        <v>1</v>
      </c>
      <c r="D7" s="37">
        <v>2</v>
      </c>
      <c r="E7" s="37">
        <v>3</v>
      </c>
      <c r="F7" s="37">
        <v>4</v>
      </c>
    </row>
    <row r="8" s="1" customFormat="1" customHeight="1" spans="1:6">
      <c r="A8" s="37"/>
      <c r="B8" s="37" t="s">
        <v>94</v>
      </c>
      <c r="C8" s="55">
        <f>C9+C14</f>
        <v>158088.72325</v>
      </c>
      <c r="D8" s="37">
        <v>0</v>
      </c>
      <c r="E8" s="56" t="s">
        <v>105</v>
      </c>
      <c r="F8" s="37"/>
    </row>
    <row r="9" s="1" customFormat="1" customHeight="1" spans="1:6">
      <c r="A9" s="57">
        <v>212</v>
      </c>
      <c r="B9" s="58" t="s">
        <v>24</v>
      </c>
      <c r="C9" s="59">
        <f>C10</f>
        <v>157492.61325</v>
      </c>
      <c r="D9" s="57"/>
      <c r="E9" s="60">
        <v>157492.61325</v>
      </c>
      <c r="F9" s="37"/>
    </row>
    <row r="10" s="1" customFormat="1" customHeight="1" spans="1:6">
      <c r="A10" s="37">
        <v>21208</v>
      </c>
      <c r="B10" s="37" t="s">
        <v>40</v>
      </c>
      <c r="C10" s="55">
        <f>C11+C12+C13</f>
        <v>157492.61325</v>
      </c>
      <c r="D10" s="37"/>
      <c r="E10" s="56">
        <v>157492.61325</v>
      </c>
      <c r="F10" s="37"/>
    </row>
    <row r="11" s="1" customFormat="1" customHeight="1" spans="1:6">
      <c r="A11" s="61">
        <v>2120801</v>
      </c>
      <c r="B11" s="61" t="s">
        <v>41</v>
      </c>
      <c r="C11" s="62">
        <v>148439</v>
      </c>
      <c r="D11" s="61"/>
      <c r="E11" s="61">
        <v>148439</v>
      </c>
      <c r="F11" s="61"/>
    </row>
    <row r="12" s="1" customFormat="1" customHeight="1" spans="1:6">
      <c r="A12" s="61">
        <v>2120803</v>
      </c>
      <c r="B12" s="61" t="s">
        <v>42</v>
      </c>
      <c r="C12" s="62">
        <v>7853.61325</v>
      </c>
      <c r="D12" s="61"/>
      <c r="E12" s="61">
        <v>7853.61325</v>
      </c>
      <c r="F12" s="61"/>
    </row>
    <row r="13" s="1" customFormat="1" customHeight="1" spans="1:6">
      <c r="A13" s="61">
        <v>2120804</v>
      </c>
      <c r="B13" s="61" t="s">
        <v>43</v>
      </c>
      <c r="C13" s="62">
        <v>1200</v>
      </c>
      <c r="D13" s="61"/>
      <c r="E13" s="61">
        <v>1200</v>
      </c>
      <c r="F13" s="61"/>
    </row>
    <row r="14" s="1" customFormat="1" customHeight="1" spans="1:6">
      <c r="A14" s="58">
        <v>229</v>
      </c>
      <c r="B14" s="58" t="s">
        <v>51</v>
      </c>
      <c r="C14" s="63">
        <f>C15</f>
        <v>596.11</v>
      </c>
      <c r="D14" s="58"/>
      <c r="E14" s="58">
        <v>596.11</v>
      </c>
      <c r="F14" s="61"/>
    </row>
    <row r="15" s="1" customFormat="1" customHeight="1" spans="1:6">
      <c r="A15" s="61">
        <v>22904</v>
      </c>
      <c r="B15" s="64" t="s">
        <v>52</v>
      </c>
      <c r="C15" s="62">
        <f>C16</f>
        <v>596.11</v>
      </c>
      <c r="D15" s="61"/>
      <c r="E15" s="61">
        <v>596.11</v>
      </c>
      <c r="F15" s="61"/>
    </row>
    <row r="16" s="1" customFormat="1" customHeight="1" spans="1:6">
      <c r="A16" s="61">
        <v>2290499</v>
      </c>
      <c r="B16" s="61" t="s">
        <v>53</v>
      </c>
      <c r="C16" s="62">
        <v>596.11</v>
      </c>
      <c r="D16" s="61"/>
      <c r="E16" s="61">
        <v>596.11</v>
      </c>
      <c r="F16" s="61"/>
    </row>
  </sheetData>
  <mergeCells count="9">
    <mergeCell ref="A3:F3"/>
    <mergeCell ref="A4:B4"/>
    <mergeCell ref="E4:F4"/>
    <mergeCell ref="A5:A6"/>
    <mergeCell ref="B5:B6"/>
    <mergeCell ref="C5:C6"/>
    <mergeCell ref="D5:D6"/>
    <mergeCell ref="E5:E6"/>
    <mergeCell ref="F5:F6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4"/>
  <sheetViews>
    <sheetView workbookViewId="0">
      <selection activeCell="C11" sqref="C11"/>
    </sheetView>
  </sheetViews>
  <sheetFormatPr defaultColWidth="9" defaultRowHeight="13.5" outlineLevelCol="4"/>
  <cols>
    <col min="1" max="1" width="15.875" style="1" customWidth="1"/>
    <col min="2" max="2" width="29.75" style="1" customWidth="1"/>
    <col min="3" max="3" width="35.875" style="16" customWidth="1"/>
    <col min="4" max="4" width="11.5" style="1"/>
    <col min="5" max="16384" width="9" style="1"/>
  </cols>
  <sheetData>
    <row r="1" customFormat="1" ht="20.25" spans="1:4">
      <c r="A1" s="2"/>
      <c r="B1" s="1"/>
      <c r="C1" s="16"/>
      <c r="D1" s="1"/>
    </row>
    <row r="2" s="1" customFormat="1" spans="1:3">
      <c r="A2" s="31"/>
      <c r="B2" s="31"/>
      <c r="C2" s="28" t="s">
        <v>106</v>
      </c>
    </row>
    <row r="3" s="1" customFormat="1" ht="27" spans="1:3">
      <c r="A3" s="33" t="s">
        <v>107</v>
      </c>
      <c r="B3" s="33"/>
      <c r="C3" s="19"/>
    </row>
    <row r="4" s="1" customFormat="1" spans="1:3">
      <c r="A4" s="37" t="s">
        <v>77</v>
      </c>
      <c r="B4" s="37"/>
      <c r="C4" s="27" t="s">
        <v>3</v>
      </c>
    </row>
    <row r="5" s="1" customFormat="1" spans="1:3">
      <c r="A5" s="36" t="s">
        <v>108</v>
      </c>
      <c r="B5" s="36"/>
      <c r="C5" s="22" t="s">
        <v>109</v>
      </c>
    </row>
    <row r="6" s="1" customFormat="1" spans="1:3">
      <c r="A6" s="36" t="s">
        <v>87</v>
      </c>
      <c r="B6" s="36" t="s">
        <v>88</v>
      </c>
      <c r="C6" s="22"/>
    </row>
    <row r="7" s="1" customFormat="1" spans="1:3">
      <c r="A7" s="36" t="s">
        <v>93</v>
      </c>
      <c r="B7" s="36" t="s">
        <v>93</v>
      </c>
      <c r="C7" s="22">
        <v>1</v>
      </c>
    </row>
    <row r="8" s="1" customFormat="1" spans="1:5">
      <c r="A8" s="37"/>
      <c r="B8" s="37" t="s">
        <v>94</v>
      </c>
      <c r="C8" s="27">
        <f>C9+C23+C51</f>
        <v>15575.193718</v>
      </c>
      <c r="E8" s="42"/>
    </row>
    <row r="9" s="1" customFormat="1" spans="1:3">
      <c r="A9" s="43">
        <v>301</v>
      </c>
      <c r="B9" s="43" t="s">
        <v>110</v>
      </c>
      <c r="C9" s="44">
        <f>SUM(C10:C22)</f>
        <v>13832.471749</v>
      </c>
    </row>
    <row r="10" s="1" customFormat="1" spans="1:3">
      <c r="A10" s="45">
        <v>30101</v>
      </c>
      <c r="B10" s="45" t="s">
        <v>111</v>
      </c>
      <c r="C10" s="46">
        <v>1154.3076</v>
      </c>
    </row>
    <row r="11" s="1" customFormat="1" spans="1:3">
      <c r="A11" s="45">
        <v>30102</v>
      </c>
      <c r="B11" s="45" t="s">
        <v>112</v>
      </c>
      <c r="C11" s="27">
        <v>257.4336</v>
      </c>
    </row>
    <row r="12" s="1" customFormat="1" spans="1:3">
      <c r="A12" s="45">
        <v>30103</v>
      </c>
      <c r="B12" s="45" t="s">
        <v>113</v>
      </c>
      <c r="C12" s="27">
        <v>1065.379956</v>
      </c>
    </row>
    <row r="13" s="1" customFormat="1" spans="1:3">
      <c r="A13" s="45">
        <v>30106</v>
      </c>
      <c r="B13" s="45" t="s">
        <v>114</v>
      </c>
      <c r="C13" s="27">
        <v>1290.6</v>
      </c>
    </row>
    <row r="14" s="1" customFormat="1" spans="1:3">
      <c r="A14" s="45">
        <v>30107</v>
      </c>
      <c r="B14" s="45" t="s">
        <v>115</v>
      </c>
      <c r="C14" s="27">
        <v>1996.7856</v>
      </c>
    </row>
    <row r="15" s="1" customFormat="1" spans="1:3">
      <c r="A15" s="45">
        <v>30108</v>
      </c>
      <c r="B15" s="45" t="s">
        <v>116</v>
      </c>
      <c r="C15" s="27">
        <v>683.8358</v>
      </c>
    </row>
    <row r="16" s="1" customFormat="1" spans="1:3">
      <c r="A16" s="45">
        <v>30109</v>
      </c>
      <c r="B16" s="45" t="s">
        <v>117</v>
      </c>
      <c r="C16" s="46">
        <v>273.53432</v>
      </c>
    </row>
    <row r="17" s="1" customFormat="1" spans="1:3">
      <c r="A17" s="45">
        <v>30110</v>
      </c>
      <c r="B17" s="45" t="s">
        <v>118</v>
      </c>
      <c r="C17" s="46">
        <v>0</v>
      </c>
    </row>
    <row r="18" s="1" customFormat="1" spans="1:3">
      <c r="A18" s="45">
        <v>30111</v>
      </c>
      <c r="B18" s="45" t="s">
        <v>119</v>
      </c>
      <c r="C18" s="27">
        <v>0</v>
      </c>
    </row>
    <row r="19" s="1" customFormat="1" spans="1:3">
      <c r="A19" s="45">
        <v>30112</v>
      </c>
      <c r="B19" s="45" t="s">
        <v>120</v>
      </c>
      <c r="C19" s="44">
        <v>481.621054</v>
      </c>
    </row>
    <row r="20" s="1" customFormat="1" spans="1:3">
      <c r="A20" s="45">
        <v>30113</v>
      </c>
      <c r="B20" s="45" t="s">
        <v>121</v>
      </c>
      <c r="C20" s="27">
        <v>545.307991</v>
      </c>
    </row>
    <row r="21" s="1" customFormat="1" spans="1:3">
      <c r="A21" s="45">
        <v>30114</v>
      </c>
      <c r="B21" s="45" t="s">
        <v>122</v>
      </c>
      <c r="C21" s="27">
        <v>11.85456</v>
      </c>
    </row>
    <row r="22" s="1" customFormat="1" spans="1:3">
      <c r="A22" s="45">
        <v>30199</v>
      </c>
      <c r="B22" s="45" t="s">
        <v>123</v>
      </c>
      <c r="C22" s="27">
        <v>6071.811268</v>
      </c>
    </row>
    <row r="23" s="1" customFormat="1" spans="1:3">
      <c r="A23" s="43">
        <v>302</v>
      </c>
      <c r="B23" s="43" t="s">
        <v>124</v>
      </c>
      <c r="C23" s="27">
        <f>SUM(C24:C50)</f>
        <v>1717.442517</v>
      </c>
    </row>
    <row r="24" s="1" customFormat="1" spans="1:3">
      <c r="A24" s="45">
        <v>30201</v>
      </c>
      <c r="B24" s="45" t="s">
        <v>125</v>
      </c>
      <c r="C24" s="27">
        <v>495.325851</v>
      </c>
    </row>
    <row r="25" s="1" customFormat="1" spans="1:3">
      <c r="A25" s="45">
        <v>30202</v>
      </c>
      <c r="B25" s="45" t="s">
        <v>126</v>
      </c>
      <c r="C25" s="27">
        <v>0</v>
      </c>
    </row>
    <row r="26" s="1" customFormat="1" spans="1:3">
      <c r="A26" s="45">
        <v>30203</v>
      </c>
      <c r="B26" s="45" t="s">
        <v>127</v>
      </c>
      <c r="C26" s="27">
        <v>0</v>
      </c>
    </row>
    <row r="27" s="1" customFormat="1" spans="1:3">
      <c r="A27" s="45">
        <v>30204</v>
      </c>
      <c r="B27" s="45" t="s">
        <v>128</v>
      </c>
      <c r="C27" s="27">
        <v>0</v>
      </c>
    </row>
    <row r="28" s="1" customFormat="1" spans="1:3">
      <c r="A28" s="45">
        <v>30205</v>
      </c>
      <c r="B28" s="45" t="s">
        <v>129</v>
      </c>
      <c r="C28" s="27">
        <v>0</v>
      </c>
    </row>
    <row r="29" s="1" customFormat="1" spans="1:3">
      <c r="A29" s="45">
        <v>30206</v>
      </c>
      <c r="B29" s="45" t="s">
        <v>130</v>
      </c>
      <c r="C29" s="27">
        <v>0</v>
      </c>
    </row>
    <row r="30" s="1" customFormat="1" spans="1:3">
      <c r="A30" s="45">
        <v>30207</v>
      </c>
      <c r="B30" s="45" t="s">
        <v>131</v>
      </c>
      <c r="C30" s="27">
        <v>0</v>
      </c>
    </row>
    <row r="31" s="1" customFormat="1" spans="1:3">
      <c r="A31" s="45">
        <v>30208</v>
      </c>
      <c r="B31" s="45" t="s">
        <v>132</v>
      </c>
      <c r="C31" s="27">
        <v>0</v>
      </c>
    </row>
    <row r="32" s="1" customFormat="1" spans="1:3">
      <c r="A32" s="45">
        <v>30209</v>
      </c>
      <c r="B32" s="45" t="s">
        <v>133</v>
      </c>
      <c r="C32" s="27">
        <v>0</v>
      </c>
    </row>
    <row r="33" s="1" customFormat="1" spans="1:3">
      <c r="A33" s="45">
        <v>30211</v>
      </c>
      <c r="B33" s="45" t="s">
        <v>134</v>
      </c>
      <c r="C33" s="27">
        <v>0</v>
      </c>
    </row>
    <row r="34" s="1" customFormat="1" spans="1:3">
      <c r="A34" s="45">
        <v>30212</v>
      </c>
      <c r="B34" s="47" t="s">
        <v>135</v>
      </c>
      <c r="C34" s="27">
        <v>0</v>
      </c>
    </row>
    <row r="35" s="1" customFormat="1" spans="1:3">
      <c r="A35" s="45">
        <v>30213</v>
      </c>
      <c r="B35" s="45" t="s">
        <v>136</v>
      </c>
      <c r="C35" s="27">
        <v>0</v>
      </c>
    </row>
    <row r="36" s="1" customFormat="1" spans="1:3">
      <c r="A36" s="45">
        <v>30214</v>
      </c>
      <c r="B36" s="45" t="s">
        <v>137</v>
      </c>
      <c r="C36" s="27">
        <v>0</v>
      </c>
    </row>
    <row r="37" s="1" customFormat="1" spans="1:3">
      <c r="A37" s="45">
        <v>30215</v>
      </c>
      <c r="B37" s="45" t="s">
        <v>138</v>
      </c>
      <c r="C37" s="27">
        <v>0</v>
      </c>
    </row>
    <row r="38" s="1" customFormat="1" spans="1:3">
      <c r="A38" s="45">
        <v>30216</v>
      </c>
      <c r="B38" s="45" t="s">
        <v>139</v>
      </c>
      <c r="C38" s="27">
        <v>0</v>
      </c>
    </row>
    <row r="39" s="1" customFormat="1" spans="1:3">
      <c r="A39" s="45">
        <v>30217</v>
      </c>
      <c r="B39" s="48" t="s">
        <v>140</v>
      </c>
      <c r="C39" s="27">
        <v>0</v>
      </c>
    </row>
    <row r="40" s="1" customFormat="1" spans="1:3">
      <c r="A40" s="47">
        <v>30218</v>
      </c>
      <c r="B40" s="49" t="s">
        <v>141</v>
      </c>
      <c r="C40" s="27">
        <v>0</v>
      </c>
    </row>
    <row r="41" s="1" customFormat="1" spans="1:3">
      <c r="A41" s="45">
        <v>30224</v>
      </c>
      <c r="B41" s="45" t="s">
        <v>142</v>
      </c>
      <c r="C41" s="27">
        <v>0</v>
      </c>
    </row>
    <row r="42" s="1" customFormat="1" spans="1:3">
      <c r="A42" s="45">
        <v>30225</v>
      </c>
      <c r="B42" s="45" t="s">
        <v>143</v>
      </c>
      <c r="C42" s="27">
        <v>0</v>
      </c>
    </row>
    <row r="43" s="1" customFormat="1" spans="1:3">
      <c r="A43" s="45">
        <v>30226</v>
      </c>
      <c r="B43" s="45" t="s">
        <v>144</v>
      </c>
      <c r="C43" s="27">
        <v>0</v>
      </c>
    </row>
    <row r="44" s="1" customFormat="1" spans="1:3">
      <c r="A44" s="45">
        <v>30227</v>
      </c>
      <c r="B44" s="45" t="s">
        <v>145</v>
      </c>
      <c r="C44" s="27">
        <v>0</v>
      </c>
    </row>
    <row r="45" s="1" customFormat="1" spans="1:3">
      <c r="A45" s="45">
        <v>30228</v>
      </c>
      <c r="B45" s="45" t="s">
        <v>146</v>
      </c>
      <c r="C45" s="27">
        <v>90.884666</v>
      </c>
    </row>
    <row r="46" s="1" customFormat="1" spans="1:3">
      <c r="A46" s="45">
        <v>30229</v>
      </c>
      <c r="B46" s="45" t="s">
        <v>147</v>
      </c>
      <c r="C46" s="27">
        <v>0</v>
      </c>
    </row>
    <row r="47" s="1" customFormat="1" spans="1:3">
      <c r="A47" s="45">
        <v>30231</v>
      </c>
      <c r="B47" s="48" t="s">
        <v>148</v>
      </c>
      <c r="C47" s="44">
        <v>858.5</v>
      </c>
    </row>
    <row r="48" s="1" customFormat="1" spans="1:3">
      <c r="A48" s="47">
        <v>30239</v>
      </c>
      <c r="B48" s="49" t="s">
        <v>149</v>
      </c>
      <c r="C48" s="27">
        <v>207.912</v>
      </c>
    </row>
    <row r="49" s="1" customFormat="1" spans="1:3">
      <c r="A49" s="50">
        <v>30240</v>
      </c>
      <c r="B49" s="50" t="s">
        <v>150</v>
      </c>
      <c r="C49" s="27">
        <v>0</v>
      </c>
    </row>
    <row r="50" s="1" customFormat="1" spans="1:3">
      <c r="A50" s="47">
        <v>30299</v>
      </c>
      <c r="B50" s="47" t="s">
        <v>151</v>
      </c>
      <c r="C50" s="27">
        <v>64.82</v>
      </c>
    </row>
    <row r="51" s="1" customFormat="1" spans="1:3">
      <c r="A51" s="43">
        <v>303</v>
      </c>
      <c r="B51" s="43" t="s">
        <v>152</v>
      </c>
      <c r="C51" s="27">
        <f>SUM(C52:C62)</f>
        <v>25.279452</v>
      </c>
    </row>
    <row r="52" s="1" customFormat="1" spans="1:3">
      <c r="A52" s="45">
        <v>30301</v>
      </c>
      <c r="B52" s="45" t="s">
        <v>153</v>
      </c>
      <c r="C52" s="27">
        <v>22.3968</v>
      </c>
    </row>
    <row r="53" s="1" customFormat="1" spans="1:3">
      <c r="A53" s="45">
        <v>30302</v>
      </c>
      <c r="B53" s="45" t="s">
        <v>154</v>
      </c>
      <c r="C53" s="27">
        <v>0</v>
      </c>
    </row>
    <row r="54" s="1" customFormat="1" spans="1:3">
      <c r="A54" s="45">
        <v>30303</v>
      </c>
      <c r="B54" s="45" t="s">
        <v>155</v>
      </c>
      <c r="C54" s="27">
        <v>0</v>
      </c>
    </row>
    <row r="55" s="1" customFormat="1" spans="1:3">
      <c r="A55" s="45">
        <v>30304</v>
      </c>
      <c r="B55" s="45" t="s">
        <v>156</v>
      </c>
      <c r="C55" s="27">
        <v>0</v>
      </c>
    </row>
    <row r="56" s="1" customFormat="1" spans="1:3">
      <c r="A56" s="45">
        <v>30305</v>
      </c>
      <c r="B56" s="45" t="s">
        <v>157</v>
      </c>
      <c r="C56" s="27">
        <v>1.374</v>
      </c>
    </row>
    <row r="57" s="1" customFormat="1" spans="1:3">
      <c r="A57" s="45">
        <v>30306</v>
      </c>
      <c r="B57" s="45" t="s">
        <v>158</v>
      </c>
      <c r="C57" s="27">
        <v>0</v>
      </c>
    </row>
    <row r="58" s="1" customFormat="1" spans="1:3">
      <c r="A58" s="45">
        <v>30307</v>
      </c>
      <c r="B58" s="45" t="s">
        <v>159</v>
      </c>
      <c r="C58" s="27">
        <v>1.44864</v>
      </c>
    </row>
    <row r="59" s="1" customFormat="1" spans="1:3">
      <c r="A59" s="45">
        <v>30308</v>
      </c>
      <c r="B59" s="45" t="s">
        <v>160</v>
      </c>
      <c r="C59" s="27">
        <v>0</v>
      </c>
    </row>
    <row r="60" s="1" customFormat="1" spans="1:3">
      <c r="A60" s="45">
        <v>30309</v>
      </c>
      <c r="B60" s="45" t="s">
        <v>161</v>
      </c>
      <c r="C60" s="27">
        <v>0.060012</v>
      </c>
    </row>
    <row r="61" s="1" customFormat="1" spans="1:3">
      <c r="A61" s="45">
        <v>30310</v>
      </c>
      <c r="B61" s="45" t="s">
        <v>162</v>
      </c>
      <c r="C61" s="27">
        <v>0</v>
      </c>
    </row>
    <row r="62" s="1" customFormat="1" spans="1:3">
      <c r="A62" s="45">
        <v>30399</v>
      </c>
      <c r="B62" s="45" t="s">
        <v>163</v>
      </c>
      <c r="C62" s="27">
        <v>0</v>
      </c>
    </row>
    <row r="63" s="1" customFormat="1" spans="3:3">
      <c r="C63" s="16"/>
    </row>
    <row r="64" customFormat="1" ht="20.25" spans="1:4">
      <c r="A64" s="2"/>
      <c r="B64" s="1"/>
      <c r="C64" s="16"/>
      <c r="D64" s="1"/>
    </row>
  </sheetData>
  <mergeCells count="4">
    <mergeCell ref="A3:C3"/>
    <mergeCell ref="A4:B4"/>
    <mergeCell ref="A5:B5"/>
    <mergeCell ref="C5:C6"/>
  </mergeCells>
  <pageMargins left="0.75" right="0.75" top="1" bottom="1" header="0.511805555555556" footer="0.511805555555556"/>
  <pageSetup paperSize="9" scale="8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opLeftCell="A4" workbookViewId="0">
      <selection activeCell="B9" sqref="B9"/>
    </sheetView>
  </sheetViews>
  <sheetFormatPr defaultColWidth="9" defaultRowHeight="23" customHeight="1"/>
  <cols>
    <col min="1" max="1" width="25.875" style="1" customWidth="1"/>
    <col min="2" max="2" width="11.125" style="1" customWidth="1"/>
    <col min="3" max="4" width="10.75" style="1" customWidth="1"/>
    <col min="5" max="5" width="11.125" style="1" customWidth="1"/>
    <col min="6" max="6" width="9.125" style="1" customWidth="1"/>
    <col min="7" max="7" width="7.125" style="1" customWidth="1"/>
    <col min="8" max="8" width="10.875" style="1" customWidth="1"/>
    <col min="9" max="9" width="7.875" style="1" customWidth="1"/>
    <col min="10" max="10" width="5.25" style="1" customWidth="1"/>
    <col min="11" max="11" width="7.25" style="1" customWidth="1"/>
    <col min="12" max="12" width="7.875" style="1" customWidth="1"/>
    <col min="13" max="13" width="10.375" style="1" customWidth="1"/>
    <col min="14" max="16384" width="9" style="1"/>
  </cols>
  <sheetData>
    <row r="1" s="1" customFormat="1" ht="3" customHeight="1" spans="1:1">
      <c r="A1" s="2"/>
    </row>
    <row r="2" s="1" customFormat="1" ht="15" customHeight="1" spans="1:13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9" t="s">
        <v>164</v>
      </c>
    </row>
    <row r="3" s="1" customFormat="1" ht="22" customHeight="1" spans="1:13">
      <c r="A3" s="33" t="s">
        <v>165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="1" customFormat="1" ht="22" customHeight="1" spans="1:13">
      <c r="A4" s="34" t="s">
        <v>77</v>
      </c>
      <c r="B4" s="34"/>
      <c r="C4" s="34"/>
      <c r="D4" s="35"/>
      <c r="E4" s="35"/>
      <c r="F4" s="35"/>
      <c r="G4" s="35"/>
      <c r="H4" s="35"/>
      <c r="I4" s="35"/>
      <c r="J4" s="35"/>
      <c r="K4" s="35"/>
      <c r="L4" s="35"/>
      <c r="M4" s="39" t="s">
        <v>3</v>
      </c>
    </row>
    <row r="5" s="1" customFormat="1" ht="22" customHeight="1" spans="1:13">
      <c r="A5" s="36" t="s">
        <v>166</v>
      </c>
      <c r="B5" s="36" t="s">
        <v>167</v>
      </c>
      <c r="C5" s="36" t="s">
        <v>168</v>
      </c>
      <c r="D5" s="36" t="s">
        <v>80</v>
      </c>
      <c r="E5" s="36"/>
      <c r="F5" s="36"/>
      <c r="G5" s="36" t="s">
        <v>169</v>
      </c>
      <c r="H5" s="36" t="s">
        <v>170</v>
      </c>
      <c r="I5" s="36" t="s">
        <v>171</v>
      </c>
      <c r="J5" s="36" t="s">
        <v>172</v>
      </c>
      <c r="K5" s="36" t="s">
        <v>173</v>
      </c>
      <c r="L5" s="36" t="s">
        <v>174</v>
      </c>
      <c r="M5" s="36" t="s">
        <v>175</v>
      </c>
    </row>
    <row r="6" s="1" customFormat="1" ht="24" customHeight="1" spans="1:13">
      <c r="A6" s="36"/>
      <c r="B6" s="36"/>
      <c r="C6" s="36"/>
      <c r="D6" s="36" t="s">
        <v>94</v>
      </c>
      <c r="E6" s="36" t="s">
        <v>176</v>
      </c>
      <c r="F6" s="36" t="s">
        <v>177</v>
      </c>
      <c r="G6" s="36"/>
      <c r="H6" s="36"/>
      <c r="I6" s="36"/>
      <c r="J6" s="36"/>
      <c r="K6" s="36"/>
      <c r="L6" s="36"/>
      <c r="M6" s="36"/>
    </row>
    <row r="7" s="1" customFormat="1" ht="22" customHeight="1" spans="1:13">
      <c r="A7" s="36" t="s">
        <v>93</v>
      </c>
      <c r="B7" s="36">
        <v>1</v>
      </c>
      <c r="C7" s="36">
        <v>2</v>
      </c>
      <c r="D7" s="36">
        <v>3</v>
      </c>
      <c r="E7" s="36">
        <v>4</v>
      </c>
      <c r="F7" s="36">
        <v>5</v>
      </c>
      <c r="G7" s="36">
        <v>6</v>
      </c>
      <c r="H7" s="36">
        <v>7</v>
      </c>
      <c r="I7" s="36">
        <v>8</v>
      </c>
      <c r="J7" s="36">
        <v>9</v>
      </c>
      <c r="K7" s="36">
        <v>10</v>
      </c>
      <c r="L7" s="36">
        <v>11</v>
      </c>
      <c r="M7" s="36">
        <v>12</v>
      </c>
    </row>
    <row r="8" s="1" customFormat="1" ht="22" customHeight="1" spans="1:13">
      <c r="A8" s="36" t="s">
        <v>94</v>
      </c>
      <c r="B8" s="36">
        <f>C8+D8+G8+K8</f>
        <v>208682.286922</v>
      </c>
      <c r="C8" s="36">
        <v>1069.154655</v>
      </c>
      <c r="D8" s="36">
        <v>193594.432267</v>
      </c>
      <c r="E8" s="36">
        <v>35571.712267</v>
      </c>
      <c r="F8" s="36">
        <v>158022.72</v>
      </c>
      <c r="G8" s="36">
        <v>97</v>
      </c>
      <c r="H8" s="36"/>
      <c r="I8" s="36"/>
      <c r="J8" s="36"/>
      <c r="K8" s="36">
        <v>13921.7</v>
      </c>
      <c r="L8" s="36"/>
      <c r="M8" s="36"/>
    </row>
    <row r="9" s="1" customFormat="1" ht="22" customHeight="1" spans="1:13">
      <c r="A9" s="37" t="s">
        <v>178</v>
      </c>
      <c r="B9" s="36">
        <f>SUM(B10:B23)</f>
        <v>208682.286922</v>
      </c>
      <c r="C9" s="36">
        <f t="shared" ref="C9:K9" si="0">SUM(C10:C23)</f>
        <v>1069.154655</v>
      </c>
      <c r="D9" s="36">
        <f t="shared" si="0"/>
        <v>193594.432267</v>
      </c>
      <c r="E9" s="36">
        <f t="shared" si="0"/>
        <v>35571.712267</v>
      </c>
      <c r="F9" s="36">
        <f t="shared" si="0"/>
        <v>158022.72</v>
      </c>
      <c r="G9" s="36">
        <f t="shared" si="0"/>
        <v>97</v>
      </c>
      <c r="H9" s="36"/>
      <c r="I9" s="36"/>
      <c r="J9" s="36"/>
      <c r="K9" s="36">
        <f t="shared" si="0"/>
        <v>13921.7</v>
      </c>
      <c r="L9" s="40"/>
      <c r="M9" s="40"/>
    </row>
    <row r="10" s="1" customFormat="1" ht="22" customHeight="1" spans="1:13">
      <c r="A10" s="37" t="s">
        <v>179</v>
      </c>
      <c r="B10" s="36">
        <f>SUM(E10:M10)+C10</f>
        <v>169524.134789</v>
      </c>
      <c r="C10" s="36">
        <v>749.17905</v>
      </c>
      <c r="D10" s="38">
        <f t="shared" ref="D10:D23" si="1">E10+F10</f>
        <v>154853.255739</v>
      </c>
      <c r="E10" s="36">
        <v>4198.535739</v>
      </c>
      <c r="F10" s="36">
        <v>150654.72</v>
      </c>
      <c r="G10" s="36"/>
      <c r="H10" s="36"/>
      <c r="I10" s="36"/>
      <c r="J10" s="36"/>
      <c r="K10" s="36">
        <v>13921.7</v>
      </c>
      <c r="L10" s="41"/>
      <c r="M10" s="41"/>
    </row>
    <row r="11" s="1" customFormat="1" ht="22" customHeight="1" spans="1:13">
      <c r="A11" s="37" t="s">
        <v>180</v>
      </c>
      <c r="B11" s="36">
        <f t="shared" ref="B11:B23" si="2">SUM(E11:M11)+C11</f>
        <v>1449.104092</v>
      </c>
      <c r="C11" s="36">
        <v>15.828978</v>
      </c>
      <c r="D11" s="38">
        <f t="shared" si="1"/>
        <v>1433.275114</v>
      </c>
      <c r="E11" s="36">
        <v>1433.275114</v>
      </c>
      <c r="F11" s="36"/>
      <c r="G11" s="36"/>
      <c r="H11" s="36"/>
      <c r="I11" s="36"/>
      <c r="J11" s="36"/>
      <c r="K11" s="36"/>
      <c r="L11" s="41"/>
      <c r="M11" s="41"/>
    </row>
    <row r="12" s="1" customFormat="1" ht="22" customHeight="1" spans="1:13">
      <c r="A12" s="37" t="s">
        <v>181</v>
      </c>
      <c r="B12" s="36">
        <f t="shared" si="2"/>
        <v>2186.986945</v>
      </c>
      <c r="C12" s="36">
        <v>24.19976</v>
      </c>
      <c r="D12" s="38">
        <f t="shared" si="1"/>
        <v>2065.787185</v>
      </c>
      <c r="E12" s="36">
        <v>2065.787185</v>
      </c>
      <c r="F12" s="36"/>
      <c r="G12" s="36">
        <v>97</v>
      </c>
      <c r="H12" s="36"/>
      <c r="I12" s="36"/>
      <c r="J12" s="36"/>
      <c r="K12" s="36"/>
      <c r="L12" s="41"/>
      <c r="M12" s="41"/>
    </row>
    <row r="13" s="1" customFormat="1" ht="22" customHeight="1" spans="1:13">
      <c r="A13" s="37" t="s">
        <v>182</v>
      </c>
      <c r="B13" s="36">
        <f t="shared" si="2"/>
        <v>662.80551</v>
      </c>
      <c r="C13" s="36">
        <v>2.825263</v>
      </c>
      <c r="D13" s="38">
        <f t="shared" si="1"/>
        <v>659.980247</v>
      </c>
      <c r="E13" s="36">
        <v>659.980247</v>
      </c>
      <c r="F13" s="36"/>
      <c r="G13" s="36"/>
      <c r="H13" s="36"/>
      <c r="I13" s="36"/>
      <c r="J13" s="36"/>
      <c r="K13" s="36"/>
      <c r="L13" s="41"/>
      <c r="M13" s="41"/>
    </row>
    <row r="14" s="1" customFormat="1" ht="22" customHeight="1" spans="1:13">
      <c r="A14" s="37" t="s">
        <v>183</v>
      </c>
      <c r="B14" s="36">
        <f t="shared" si="2"/>
        <v>1901.433498</v>
      </c>
      <c r="C14" s="36">
        <v>15.573532</v>
      </c>
      <c r="D14" s="38">
        <f t="shared" si="1"/>
        <v>1885.859966</v>
      </c>
      <c r="E14" s="36">
        <v>1470.859966</v>
      </c>
      <c r="F14" s="36">
        <v>415</v>
      </c>
      <c r="G14" s="36"/>
      <c r="H14" s="36"/>
      <c r="I14" s="36"/>
      <c r="J14" s="36"/>
      <c r="K14" s="36"/>
      <c r="L14" s="41"/>
      <c r="M14" s="41"/>
    </row>
    <row r="15" s="1" customFormat="1" ht="22" customHeight="1" spans="1:13">
      <c r="A15" s="37" t="s">
        <v>184</v>
      </c>
      <c r="B15" s="36">
        <f t="shared" si="2"/>
        <v>8570.064942</v>
      </c>
      <c r="C15" s="36">
        <v>105.996906</v>
      </c>
      <c r="D15" s="38">
        <f t="shared" si="1"/>
        <v>8464.068036</v>
      </c>
      <c r="E15" s="36">
        <v>1653.068036</v>
      </c>
      <c r="F15" s="36">
        <v>6811</v>
      </c>
      <c r="G15" s="36"/>
      <c r="H15" s="36"/>
      <c r="I15" s="36"/>
      <c r="J15" s="36"/>
      <c r="K15" s="36"/>
      <c r="L15" s="41"/>
      <c r="M15" s="41"/>
    </row>
    <row r="16" s="1" customFormat="1" ht="22" customHeight="1" spans="1:13">
      <c r="A16" s="37" t="s">
        <v>185</v>
      </c>
      <c r="B16" s="36">
        <f t="shared" si="2"/>
        <v>40.725403</v>
      </c>
      <c r="C16" s="36">
        <v>0.655727</v>
      </c>
      <c r="D16" s="38">
        <f t="shared" si="1"/>
        <v>40.069676</v>
      </c>
      <c r="E16" s="36">
        <v>40.069676</v>
      </c>
      <c r="F16" s="36"/>
      <c r="G16" s="36"/>
      <c r="H16" s="36"/>
      <c r="I16" s="36"/>
      <c r="J16" s="36"/>
      <c r="K16" s="36"/>
      <c r="L16" s="41"/>
      <c r="M16" s="41"/>
    </row>
    <row r="17" s="1" customFormat="1" ht="22" customHeight="1" spans="1:13">
      <c r="A17" s="37" t="s">
        <v>186</v>
      </c>
      <c r="B17" s="36">
        <f t="shared" si="2"/>
        <v>67.20853</v>
      </c>
      <c r="C17" s="36">
        <v>2.637251</v>
      </c>
      <c r="D17" s="38">
        <f t="shared" si="1"/>
        <v>64.571279</v>
      </c>
      <c r="E17" s="36">
        <v>64.571279</v>
      </c>
      <c r="F17" s="36"/>
      <c r="G17" s="36"/>
      <c r="H17" s="36"/>
      <c r="I17" s="36"/>
      <c r="J17" s="36"/>
      <c r="K17" s="36"/>
      <c r="L17" s="41"/>
      <c r="M17" s="41"/>
    </row>
    <row r="18" s="1" customFormat="1" ht="22" customHeight="1" spans="1:13">
      <c r="A18" s="37" t="s">
        <v>187</v>
      </c>
      <c r="B18" s="36">
        <f t="shared" si="2"/>
        <v>78.529316</v>
      </c>
      <c r="C18" s="36">
        <v>1.532106</v>
      </c>
      <c r="D18" s="38">
        <f t="shared" si="1"/>
        <v>76.99721</v>
      </c>
      <c r="E18" s="36">
        <v>76.99721</v>
      </c>
      <c r="F18" s="36"/>
      <c r="G18" s="36"/>
      <c r="H18" s="36"/>
      <c r="I18" s="36"/>
      <c r="J18" s="36"/>
      <c r="K18" s="36"/>
      <c r="L18" s="41"/>
      <c r="M18" s="41"/>
    </row>
    <row r="19" s="1" customFormat="1" ht="22" customHeight="1" spans="1:13">
      <c r="A19" s="37" t="s">
        <v>188</v>
      </c>
      <c r="B19" s="36">
        <f t="shared" si="2"/>
        <v>164.731329</v>
      </c>
      <c r="C19" s="36">
        <v>4.50081</v>
      </c>
      <c r="D19" s="38">
        <f t="shared" si="1"/>
        <v>160.230519</v>
      </c>
      <c r="E19" s="36">
        <v>160.230519</v>
      </c>
      <c r="F19" s="36"/>
      <c r="G19" s="36"/>
      <c r="H19" s="36"/>
      <c r="I19" s="36"/>
      <c r="J19" s="36"/>
      <c r="K19" s="36"/>
      <c r="L19" s="41"/>
      <c r="M19" s="41"/>
    </row>
    <row r="20" s="1" customFormat="1" ht="22" customHeight="1" spans="1:13">
      <c r="A20" s="37" t="s">
        <v>189</v>
      </c>
      <c r="B20" s="36">
        <f>SUM(E20:M20)+C20</f>
        <v>0.5</v>
      </c>
      <c r="C20" s="36">
        <v>0</v>
      </c>
      <c r="D20" s="38">
        <f t="shared" si="1"/>
        <v>0.5</v>
      </c>
      <c r="E20" s="36">
        <v>0.5</v>
      </c>
      <c r="F20" s="36"/>
      <c r="G20" s="36"/>
      <c r="H20" s="36"/>
      <c r="I20" s="36"/>
      <c r="J20" s="36"/>
      <c r="K20" s="36"/>
      <c r="L20" s="41"/>
      <c r="M20" s="41"/>
    </row>
    <row r="21" s="1" customFormat="1" ht="22" customHeight="1" spans="1:13">
      <c r="A21" s="37" t="s">
        <v>190</v>
      </c>
      <c r="B21" s="36">
        <f t="shared" si="2"/>
        <v>81.92393</v>
      </c>
      <c r="C21" s="36">
        <v>2.409773</v>
      </c>
      <c r="D21" s="38">
        <f t="shared" si="1"/>
        <v>79.514157</v>
      </c>
      <c r="E21" s="36">
        <v>79.514157</v>
      </c>
      <c r="F21" s="36"/>
      <c r="G21" s="36"/>
      <c r="H21" s="36"/>
      <c r="I21" s="36"/>
      <c r="J21" s="36"/>
      <c r="K21" s="36"/>
      <c r="L21" s="41"/>
      <c r="M21" s="41"/>
    </row>
    <row r="22" s="1" customFormat="1" ht="22" customHeight="1" spans="1:13">
      <c r="A22" s="37" t="s">
        <v>191</v>
      </c>
      <c r="B22" s="36">
        <f t="shared" si="2"/>
        <v>23745.518638</v>
      </c>
      <c r="C22" s="36">
        <v>143.815499</v>
      </c>
      <c r="D22" s="38">
        <f t="shared" si="1"/>
        <v>23601.703139</v>
      </c>
      <c r="E22" s="36">
        <v>23459.703139</v>
      </c>
      <c r="F22" s="36">
        <v>142</v>
      </c>
      <c r="G22" s="36"/>
      <c r="H22" s="36"/>
      <c r="I22" s="36"/>
      <c r="J22" s="36"/>
      <c r="K22" s="36"/>
      <c r="L22" s="41"/>
      <c r="M22" s="41"/>
    </row>
    <row r="23" s="1" customFormat="1" ht="22" customHeight="1" spans="1:13">
      <c r="A23" s="37" t="s">
        <v>192</v>
      </c>
      <c r="B23" s="36">
        <f t="shared" si="2"/>
        <v>208.62</v>
      </c>
      <c r="C23" s="36">
        <v>0</v>
      </c>
      <c r="D23" s="38">
        <f t="shared" si="1"/>
        <v>208.62</v>
      </c>
      <c r="E23" s="36">
        <v>208.62</v>
      </c>
      <c r="F23" s="36"/>
      <c r="G23" s="36"/>
      <c r="H23" s="36"/>
      <c r="I23" s="36"/>
      <c r="J23" s="36"/>
      <c r="K23" s="36"/>
      <c r="L23" s="41"/>
      <c r="M23" s="41"/>
    </row>
  </sheetData>
  <mergeCells count="13">
    <mergeCell ref="A3:M3"/>
    <mergeCell ref="A4:C4"/>
    <mergeCell ref="D5:F5"/>
    <mergeCell ref="A5:A6"/>
    <mergeCell ref="B5:B6"/>
    <mergeCell ref="C5:C6"/>
    <mergeCell ref="G5:G6"/>
    <mergeCell ref="H5:H6"/>
    <mergeCell ref="I5:I6"/>
    <mergeCell ref="J5:J6"/>
    <mergeCell ref="K5:K6"/>
    <mergeCell ref="L5:L6"/>
    <mergeCell ref="M5:M6"/>
  </mergeCells>
  <pageMargins left="0.75" right="0.75" top="1" bottom="1" header="0.511805555555556" footer="0.511805555555556"/>
  <pageSetup paperSize="9" scale="9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opLeftCell="A7" workbookViewId="0">
      <selection activeCell="I13" sqref="I13"/>
    </sheetView>
  </sheetViews>
  <sheetFormatPr defaultColWidth="9" defaultRowHeight="25" customHeight="1"/>
  <cols>
    <col min="1" max="1" width="9" style="16"/>
    <col min="2" max="2" width="6.75" style="16" customWidth="1"/>
    <col min="3" max="3" width="3.75" style="16" customWidth="1"/>
    <col min="4" max="4" width="12.875" style="16" customWidth="1"/>
    <col min="5" max="5" width="13" style="16" customWidth="1"/>
    <col min="6" max="6" width="11.875" style="16" customWidth="1"/>
    <col min="7" max="10" width="8.5" style="16" customWidth="1"/>
    <col min="11" max="11" width="9.75" style="16" customWidth="1"/>
    <col min="12" max="12" width="10.5" style="16" customWidth="1"/>
    <col min="13" max="13" width="9.375" style="16" customWidth="1"/>
    <col min="14" max="14" width="9.25" style="16" customWidth="1"/>
    <col min="15" max="16379" width="9" style="16"/>
  </cols>
  <sheetData>
    <row r="1" s="16" customFormat="1" customHeight="1" spans="1:1">
      <c r="A1" s="17"/>
    </row>
    <row r="2" s="16" customFormat="1" customHeight="1" spans="1:1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8" t="s">
        <v>193</v>
      </c>
    </row>
    <row r="3" s="16" customFormat="1" customHeight="1" spans="1:14">
      <c r="A3" s="19"/>
      <c r="B3" s="19"/>
      <c r="C3" s="19"/>
      <c r="D3" s="19" t="s">
        <v>194</v>
      </c>
      <c r="E3" s="19"/>
      <c r="F3" s="19"/>
      <c r="G3" s="19"/>
      <c r="H3" s="19"/>
      <c r="I3" s="19"/>
      <c r="J3" s="19"/>
      <c r="K3" s="19"/>
      <c r="L3" s="19"/>
      <c r="M3" s="19"/>
      <c r="N3" s="19"/>
    </row>
    <row r="4" s="16" customFormat="1" customHeight="1" spans="1:14">
      <c r="A4" s="20" t="s">
        <v>77</v>
      </c>
      <c r="B4" s="20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  <c r="N4" s="28" t="s">
        <v>3</v>
      </c>
    </row>
    <row r="5" s="16" customFormat="1" customHeight="1" spans="1:14">
      <c r="A5" s="22" t="s">
        <v>166</v>
      </c>
      <c r="B5" s="22"/>
      <c r="C5" s="22"/>
      <c r="D5" s="22"/>
      <c r="E5" s="22" t="s">
        <v>167</v>
      </c>
      <c r="F5" s="22" t="s">
        <v>90</v>
      </c>
      <c r="G5" s="22"/>
      <c r="H5" s="22"/>
      <c r="I5" s="22"/>
      <c r="J5" s="22"/>
      <c r="K5" s="29" t="s">
        <v>91</v>
      </c>
      <c r="L5" s="22" t="s">
        <v>195</v>
      </c>
      <c r="M5" s="22" t="s">
        <v>61</v>
      </c>
      <c r="N5" s="22" t="s">
        <v>63</v>
      </c>
    </row>
    <row r="6" s="16" customFormat="1" customHeight="1" spans="1:14">
      <c r="A6" s="22"/>
      <c r="B6" s="22"/>
      <c r="C6" s="22"/>
      <c r="D6" s="22"/>
      <c r="E6" s="22"/>
      <c r="F6" s="22" t="s">
        <v>196</v>
      </c>
      <c r="G6" s="22" t="s">
        <v>197</v>
      </c>
      <c r="H6" s="22" t="s">
        <v>198</v>
      </c>
      <c r="I6" s="22" t="s">
        <v>199</v>
      </c>
      <c r="J6" s="22" t="s">
        <v>200</v>
      </c>
      <c r="K6" s="30"/>
      <c r="L6" s="22"/>
      <c r="M6" s="22"/>
      <c r="N6" s="22"/>
    </row>
    <row r="7" s="16" customFormat="1" customHeight="1" spans="1:14">
      <c r="A7" s="22" t="s">
        <v>93</v>
      </c>
      <c r="B7" s="22"/>
      <c r="C7" s="22"/>
      <c r="D7" s="22"/>
      <c r="E7" s="22">
        <v>1</v>
      </c>
      <c r="F7" s="22">
        <v>2</v>
      </c>
      <c r="G7" s="22">
        <v>3</v>
      </c>
      <c r="H7" s="22">
        <v>4</v>
      </c>
      <c r="I7" s="22">
        <v>5</v>
      </c>
      <c r="J7" s="22">
        <v>6</v>
      </c>
      <c r="K7" s="22">
        <v>7</v>
      </c>
      <c r="L7" s="22">
        <v>8</v>
      </c>
      <c r="M7" s="22">
        <v>9</v>
      </c>
      <c r="N7" s="22">
        <v>10</v>
      </c>
    </row>
    <row r="8" s="16" customFormat="1" customHeight="1" spans="1:14">
      <c r="A8" s="23" t="s">
        <v>94</v>
      </c>
      <c r="B8" s="24"/>
      <c r="C8" s="24"/>
      <c r="D8" s="25"/>
      <c r="E8" s="22">
        <f>F8+G8+H8+I8+J8+K8</f>
        <v>208682.286922</v>
      </c>
      <c r="F8" s="22">
        <v>12658.035867</v>
      </c>
      <c r="G8" s="22">
        <v>1850.745851</v>
      </c>
      <c r="H8" s="22">
        <v>858.5</v>
      </c>
      <c r="I8" s="22">
        <v>202.8</v>
      </c>
      <c r="J8" s="22">
        <v>5.112</v>
      </c>
      <c r="K8" s="22">
        <v>193107.093204</v>
      </c>
      <c r="L8" s="27"/>
      <c r="M8" s="27"/>
      <c r="N8" s="27"/>
    </row>
    <row r="9" s="16" customFormat="1" customHeight="1" spans="1:14">
      <c r="A9" s="26" t="s">
        <v>178</v>
      </c>
      <c r="B9" s="26"/>
      <c r="C9" s="26"/>
      <c r="D9" s="26"/>
      <c r="E9" s="22">
        <v>208682.286922</v>
      </c>
      <c r="F9" s="22">
        <f>SUM(F10:F23)</f>
        <v>12658.035867</v>
      </c>
      <c r="G9" s="22">
        <f>SUM(G10:G23)</f>
        <v>1850.745851</v>
      </c>
      <c r="H9" s="22">
        <f>SUM(H10:H23)</f>
        <v>858.5</v>
      </c>
      <c r="I9" s="22">
        <f>SUM(I10:I23)</f>
        <v>202.8</v>
      </c>
      <c r="J9" s="22">
        <f>SUM(J10:J23)</f>
        <v>5.112</v>
      </c>
      <c r="K9" s="22">
        <f>SUM(K10:K23)</f>
        <v>193107.093204</v>
      </c>
      <c r="L9" s="27"/>
      <c r="M9" s="27"/>
      <c r="N9" s="27"/>
    </row>
    <row r="10" s="16" customFormat="1" customHeight="1" spans="1:14">
      <c r="A10" s="26" t="s">
        <v>179</v>
      </c>
      <c r="B10" s="26"/>
      <c r="C10" s="26"/>
      <c r="D10" s="26"/>
      <c r="E10" s="27">
        <v>169524.134789</v>
      </c>
      <c r="F10" s="27">
        <v>843.768339</v>
      </c>
      <c r="G10" s="27">
        <v>128.01395</v>
      </c>
      <c r="H10" s="27">
        <v>3</v>
      </c>
      <c r="I10" s="27">
        <v>31.92</v>
      </c>
      <c r="J10" s="27">
        <v>4.788</v>
      </c>
      <c r="K10" s="27">
        <v>168512.6445</v>
      </c>
      <c r="L10" s="27"/>
      <c r="M10" s="27"/>
      <c r="N10" s="27"/>
    </row>
    <row r="11" s="16" customFormat="1" customHeight="1" spans="1:14">
      <c r="A11" s="26" t="s">
        <v>180</v>
      </c>
      <c r="B11" s="26"/>
      <c r="C11" s="26"/>
      <c r="D11" s="26"/>
      <c r="E11" s="27">
        <v>1449.104092</v>
      </c>
      <c r="F11" s="27">
        <v>1155.865114</v>
      </c>
      <c r="G11" s="27">
        <v>98.578978</v>
      </c>
      <c r="H11" s="27">
        <v>6</v>
      </c>
      <c r="I11" s="27">
        <v>26.16</v>
      </c>
      <c r="J11" s="27">
        <v>0</v>
      </c>
      <c r="K11" s="27">
        <v>162.5</v>
      </c>
      <c r="L11" s="27"/>
      <c r="M11" s="27"/>
      <c r="N11" s="27"/>
    </row>
    <row r="12" s="16" customFormat="1" customHeight="1" spans="1:14">
      <c r="A12" s="26" t="s">
        <v>181</v>
      </c>
      <c r="B12" s="26"/>
      <c r="C12" s="26"/>
      <c r="D12" s="26"/>
      <c r="E12" s="27">
        <v>2186.986945</v>
      </c>
      <c r="F12" s="27">
        <v>1394.267185</v>
      </c>
      <c r="G12" s="27">
        <v>186.404897</v>
      </c>
      <c r="H12" s="27">
        <v>2</v>
      </c>
      <c r="I12" s="27">
        <v>34.98</v>
      </c>
      <c r="J12" s="27">
        <v>0</v>
      </c>
      <c r="K12" s="27">
        <v>569.334863</v>
      </c>
      <c r="L12" s="27"/>
      <c r="M12" s="27"/>
      <c r="N12" s="27"/>
    </row>
    <row r="13" s="16" customFormat="1" customHeight="1" spans="1:14">
      <c r="A13" s="26" t="s">
        <v>182</v>
      </c>
      <c r="B13" s="26"/>
      <c r="C13" s="26"/>
      <c r="D13" s="26"/>
      <c r="E13" s="27">
        <v>662.80551</v>
      </c>
      <c r="F13" s="27">
        <v>403.450247</v>
      </c>
      <c r="G13" s="27">
        <v>26.555263</v>
      </c>
      <c r="H13" s="27">
        <v>0</v>
      </c>
      <c r="I13" s="27">
        <v>9.6</v>
      </c>
      <c r="J13" s="27">
        <v>0</v>
      </c>
      <c r="K13" s="27">
        <v>223.2</v>
      </c>
      <c r="L13" s="27"/>
      <c r="M13" s="27"/>
      <c r="N13" s="27"/>
    </row>
    <row r="14" s="16" customFormat="1" customHeight="1" spans="1:14">
      <c r="A14" s="26" t="s">
        <v>183</v>
      </c>
      <c r="B14" s="26"/>
      <c r="C14" s="26"/>
      <c r="D14" s="26"/>
      <c r="E14" s="27">
        <v>1901.433498</v>
      </c>
      <c r="F14" s="27">
        <v>1010.429966</v>
      </c>
      <c r="G14" s="27">
        <v>95.633132</v>
      </c>
      <c r="H14" s="27">
        <v>36</v>
      </c>
      <c r="I14" s="27">
        <v>25.8</v>
      </c>
      <c r="J14" s="27">
        <v>0</v>
      </c>
      <c r="K14" s="27">
        <v>733.5704</v>
      </c>
      <c r="L14" s="27"/>
      <c r="M14" s="27"/>
      <c r="N14" s="27"/>
    </row>
    <row r="15" s="16" customFormat="1" customHeight="1" spans="1:14">
      <c r="A15" s="26" t="s">
        <v>184</v>
      </c>
      <c r="B15" s="26"/>
      <c r="C15" s="26"/>
      <c r="D15" s="26"/>
      <c r="E15" s="27">
        <v>8570.064942</v>
      </c>
      <c r="F15" s="27">
        <v>984.378036</v>
      </c>
      <c r="G15" s="27">
        <v>74.567165</v>
      </c>
      <c r="H15" s="27">
        <v>33.5</v>
      </c>
      <c r="I15" s="27">
        <v>19.8</v>
      </c>
      <c r="J15" s="27">
        <v>0</v>
      </c>
      <c r="K15" s="27">
        <v>7457.819741</v>
      </c>
      <c r="L15" s="27"/>
      <c r="M15" s="27"/>
      <c r="N15" s="27"/>
    </row>
    <row r="16" s="16" customFormat="1" customHeight="1" spans="1:14">
      <c r="A16" s="26" t="s">
        <v>185</v>
      </c>
      <c r="B16" s="26"/>
      <c r="C16" s="26"/>
      <c r="D16" s="26"/>
      <c r="E16" s="27">
        <v>40.725403</v>
      </c>
      <c r="F16" s="27">
        <v>20.669676</v>
      </c>
      <c r="G16" s="27">
        <v>2.075727</v>
      </c>
      <c r="H16" s="27">
        <v>0</v>
      </c>
      <c r="I16" s="27">
        <v>0.78</v>
      </c>
      <c r="J16" s="27">
        <v>0</v>
      </c>
      <c r="K16" s="27">
        <v>17.2</v>
      </c>
      <c r="L16" s="27"/>
      <c r="M16" s="27"/>
      <c r="N16" s="27"/>
    </row>
    <row r="17" s="16" customFormat="1" customHeight="1" spans="1:14">
      <c r="A17" s="26" t="s">
        <v>186</v>
      </c>
      <c r="B17" s="26"/>
      <c r="C17" s="26"/>
      <c r="D17" s="26"/>
      <c r="E17" s="27">
        <v>67.20853</v>
      </c>
      <c r="F17" s="27">
        <v>50.167279</v>
      </c>
      <c r="G17" s="27">
        <v>6.557251</v>
      </c>
      <c r="H17" s="27">
        <v>0</v>
      </c>
      <c r="I17" s="27">
        <v>2.16</v>
      </c>
      <c r="J17" s="27">
        <v>0.324</v>
      </c>
      <c r="K17" s="27">
        <v>8</v>
      </c>
      <c r="L17" s="27"/>
      <c r="M17" s="27"/>
      <c r="N17" s="27"/>
    </row>
    <row r="18" s="16" customFormat="1" customHeight="1" spans="1:14">
      <c r="A18" s="26" t="s">
        <v>187</v>
      </c>
      <c r="B18" s="26"/>
      <c r="C18" s="26"/>
      <c r="D18" s="26"/>
      <c r="E18" s="27">
        <v>78.529316</v>
      </c>
      <c r="F18" s="27">
        <v>67.33721</v>
      </c>
      <c r="G18" s="27">
        <v>6.392106</v>
      </c>
      <c r="H18" s="27">
        <v>0</v>
      </c>
      <c r="I18" s="27">
        <v>1.8</v>
      </c>
      <c r="J18" s="27">
        <v>0</v>
      </c>
      <c r="K18" s="27">
        <v>3</v>
      </c>
      <c r="L18" s="27"/>
      <c r="M18" s="27"/>
      <c r="N18" s="27"/>
    </row>
    <row r="19" s="16" customFormat="1" customHeight="1" spans="1:14">
      <c r="A19" s="26" t="s">
        <v>188</v>
      </c>
      <c r="B19" s="26"/>
      <c r="C19" s="26"/>
      <c r="D19" s="26"/>
      <c r="E19" s="27">
        <v>164.731329</v>
      </c>
      <c r="F19" s="27">
        <v>106.310519</v>
      </c>
      <c r="G19" s="27">
        <v>13.32081</v>
      </c>
      <c r="H19" s="27">
        <v>0</v>
      </c>
      <c r="I19" s="27">
        <v>4.2</v>
      </c>
      <c r="J19" s="27">
        <v>0</v>
      </c>
      <c r="K19" s="27">
        <v>40.9</v>
      </c>
      <c r="L19" s="27"/>
      <c r="M19" s="27"/>
      <c r="N19" s="27"/>
    </row>
    <row r="20" s="16" customFormat="1" customHeight="1" spans="1:14">
      <c r="A20" s="26" t="s">
        <v>189</v>
      </c>
      <c r="B20" s="26"/>
      <c r="C20" s="26"/>
      <c r="D20" s="26"/>
      <c r="E20" s="27">
        <v>0.5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0.5</v>
      </c>
      <c r="L20" s="27"/>
      <c r="M20" s="27"/>
      <c r="N20" s="27"/>
    </row>
    <row r="21" s="16" customFormat="1" customHeight="1" spans="1:14">
      <c r="A21" s="26" t="s">
        <v>190</v>
      </c>
      <c r="B21" s="26"/>
      <c r="C21" s="26"/>
      <c r="D21" s="26"/>
      <c r="E21" s="27">
        <v>81.92393</v>
      </c>
      <c r="F21" s="27">
        <v>61.034157</v>
      </c>
      <c r="G21" s="27">
        <v>10.489773</v>
      </c>
      <c r="H21" s="27">
        <v>0</v>
      </c>
      <c r="I21" s="27">
        <v>2.4</v>
      </c>
      <c r="J21" s="27">
        <v>0</v>
      </c>
      <c r="K21" s="27">
        <v>8</v>
      </c>
      <c r="L21" s="27"/>
      <c r="M21" s="27"/>
      <c r="N21" s="27"/>
    </row>
    <row r="22" s="16" customFormat="1" customHeight="1" spans="1:14">
      <c r="A22" s="26" t="s">
        <v>191</v>
      </c>
      <c r="B22" s="26"/>
      <c r="C22" s="26"/>
      <c r="D22" s="26"/>
      <c r="E22" s="27">
        <v>23745.518638</v>
      </c>
      <c r="F22" s="27">
        <v>6560.358139</v>
      </c>
      <c r="G22" s="27">
        <v>1169.916799</v>
      </c>
      <c r="H22" s="27">
        <v>778</v>
      </c>
      <c r="I22" s="27">
        <v>43.2</v>
      </c>
      <c r="J22" s="27">
        <v>0</v>
      </c>
      <c r="K22" s="27">
        <v>15194.0437</v>
      </c>
      <c r="L22" s="27"/>
      <c r="M22" s="27"/>
      <c r="N22" s="27"/>
    </row>
    <row r="23" s="16" customFormat="1" customHeight="1" spans="1:14">
      <c r="A23" s="26" t="s">
        <v>192</v>
      </c>
      <c r="B23" s="26"/>
      <c r="C23" s="26"/>
      <c r="D23" s="26"/>
      <c r="E23" s="27">
        <v>208.62</v>
      </c>
      <c r="F23" s="27">
        <v>0</v>
      </c>
      <c r="G23" s="27">
        <v>32.24</v>
      </c>
      <c r="H23" s="27">
        <v>0</v>
      </c>
      <c r="I23" s="27">
        <v>0</v>
      </c>
      <c r="J23" s="27">
        <v>0</v>
      </c>
      <c r="K23" s="27">
        <v>176.38</v>
      </c>
      <c r="L23" s="27"/>
      <c r="M23" s="27"/>
      <c r="N23" s="27"/>
    </row>
  </sheetData>
  <mergeCells count="27">
    <mergeCell ref="A2:D2"/>
    <mergeCell ref="D3:N3"/>
    <mergeCell ref="A4:E4"/>
    <mergeCell ref="F5:J5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E5:E6"/>
    <mergeCell ref="K5:K6"/>
    <mergeCell ref="L5:L6"/>
    <mergeCell ref="M5:M6"/>
    <mergeCell ref="N5:N6"/>
    <mergeCell ref="A5:D6"/>
  </mergeCells>
  <pageMargins left="0.75" right="0.75" top="1" bottom="1" header="0.511805555555556" footer="0.511805555555556"/>
  <pageSetup paperSize="9" scale="7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B16" sqref="B16"/>
    </sheetView>
  </sheetViews>
  <sheetFormatPr defaultColWidth="9" defaultRowHeight="13.5" outlineLevelCol="4"/>
  <cols>
    <col min="1" max="1" width="49.625" style="1" customWidth="1"/>
    <col min="2" max="2" width="49.875" style="1" customWidth="1"/>
    <col min="3" max="16384" width="9" style="1"/>
  </cols>
  <sheetData>
    <row r="1" s="1" customFormat="1" ht="20.25" spans="1:1">
      <c r="A1" s="2"/>
    </row>
    <row r="2" s="1" customFormat="1" ht="14.25" spans="1:2">
      <c r="A2" s="3"/>
      <c r="B2" s="4" t="s">
        <v>201</v>
      </c>
    </row>
    <row r="3" s="1" customFormat="1" ht="25.5" spans="1:2">
      <c r="A3" s="5" t="s">
        <v>202</v>
      </c>
      <c r="B3" s="5"/>
    </row>
    <row r="4" s="1" customFormat="1" ht="24.95" customHeight="1" spans="1:5">
      <c r="A4" s="6" t="s">
        <v>77</v>
      </c>
      <c r="B4" s="7" t="s">
        <v>3</v>
      </c>
      <c r="E4" s="8"/>
    </row>
    <row r="5" s="1" customFormat="1" ht="24.95" customHeight="1" spans="1:2">
      <c r="A5" s="9" t="s">
        <v>203</v>
      </c>
      <c r="B5" s="9" t="s">
        <v>204</v>
      </c>
    </row>
    <row r="6" s="1" customFormat="1" ht="24.95" customHeight="1" spans="1:2">
      <c r="A6" s="9" t="s">
        <v>94</v>
      </c>
      <c r="B6" s="10" t="s">
        <v>205</v>
      </c>
    </row>
    <row r="7" s="1" customFormat="1" ht="24.95" customHeight="1" spans="1:2">
      <c r="A7" s="11" t="s">
        <v>206</v>
      </c>
      <c r="B7" s="12">
        <v>0</v>
      </c>
    </row>
    <row r="8" s="1" customFormat="1" ht="24.95" customHeight="1" spans="1:2">
      <c r="A8" s="11" t="s">
        <v>207</v>
      </c>
      <c r="B8" s="12">
        <v>22.2</v>
      </c>
    </row>
    <row r="9" s="1" customFormat="1" ht="24.95" customHeight="1" spans="1:2">
      <c r="A9" s="11" t="s">
        <v>208</v>
      </c>
      <c r="B9" s="12">
        <v>858.5</v>
      </c>
    </row>
    <row r="10" s="1" customFormat="1" ht="24.95" customHeight="1" spans="1:2">
      <c r="A10" s="9" t="s">
        <v>209</v>
      </c>
      <c r="B10" s="10" t="s">
        <v>18</v>
      </c>
    </row>
    <row r="11" s="1" customFormat="1" ht="24.95" customHeight="1" spans="1:2">
      <c r="A11" s="9" t="s">
        <v>210</v>
      </c>
      <c r="B11" s="10" t="s">
        <v>211</v>
      </c>
    </row>
    <row r="12" s="1" customFormat="1" ht="20.25" spans="1:2">
      <c r="A12" s="2"/>
      <c r="B12" s="13"/>
    </row>
    <row r="13" s="1" customFormat="1" ht="39.95" customHeight="1" spans="1:2">
      <c r="A13" s="14" t="s">
        <v>212</v>
      </c>
      <c r="B13" s="15"/>
    </row>
    <row r="14" s="1" customFormat="1" ht="20.25" spans="1:2">
      <c r="A14" s="2"/>
      <c r="B14" s="13"/>
    </row>
  </sheetData>
  <mergeCells count="2">
    <mergeCell ref="A3:B3"/>
    <mergeCell ref="A13:B13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小菜叶</cp:lastModifiedBy>
  <dcterms:created xsi:type="dcterms:W3CDTF">2018-03-05T06:53:00Z</dcterms:created>
  <dcterms:modified xsi:type="dcterms:W3CDTF">2018-04-26T08:58:39Z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