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firstSheet="4" activeTab="7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0">'01收支总表'!$4:$5</definedName>
    <definedName name="_xlnm.Print_Titles" localSheetId="3">'04财政拨款收支表'!$4:$5</definedName>
    <definedName name="_xlnm.Print_Titles" localSheetId="4">'05一般公共预算支出表'!$4:$5</definedName>
    <definedName name="_xlnm.Print_Titles" localSheetId="5">'06一般公共预算基本支出表'!$1:$5</definedName>
  </definedNames>
  <calcPr fullCalcOnLoad="1"/>
</workbook>
</file>

<file path=xl/sharedStrings.xml><?xml version="1.0" encoding="utf-8"?>
<sst xmlns="http://schemas.openxmlformats.org/spreadsheetml/2006/main" count="419" uniqueCount="304">
  <si>
    <t>表01</t>
  </si>
  <si>
    <t>部门收支预算总表</t>
  </si>
  <si>
    <t>部门名称:宁波市镇海区卫生健康局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</si>
  <si>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</si>
  <si>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</si>
  <si>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</si>
  <si>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</si>
  <si>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</si>
  <si>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</si>
  <si>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一、社会保障和就业支出</t>
  </si>
  <si>
    <t xml:space="preserve">    一般公共预算拨款</t>
  </si>
  <si>
    <t xml:space="preserve">  行政事业单位养老支出</t>
  </si>
  <si>
    <t xml:space="preserve">    政府性基金预算拨款</t>
  </si>
  <si>
    <t xml:space="preserve">    行政单位离退休</t>
  </si>
  <si>
    <t>二、专户资金</t>
  </si>
  <si>
    <t xml:space="preserve">    事业单位离退休</t>
  </si>
  <si>
    <t>三、事业收入（不含专户资金）</t>
  </si>
  <si>
    <t xml:space="preserve">    机关事业单位基本养老保险缴费支出</t>
  </si>
  <si>
    <t>四、事业单位经营收入</t>
  </si>
  <si>
    <t xml:space="preserve">    机关事业单位职业年金缴费支出</t>
  </si>
  <si>
    <t>五、上级补助收入</t>
  </si>
  <si>
    <t>二、卫生健康支出</t>
  </si>
  <si>
    <t>六、附属单位上缴收入</t>
  </si>
  <si>
    <t xml:space="preserve">  卫生健康管理事务</t>
  </si>
  <si>
    <t>七、其他收入</t>
  </si>
  <si>
    <t xml:space="preserve">    行政运行（卫生健康管理事务）</t>
  </si>
  <si>
    <t xml:space="preserve">  公立医院</t>
  </si>
  <si>
    <t xml:space="preserve">    综合医院</t>
  </si>
  <si>
    <t xml:space="preserve">    中医（民族）医院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</si>
  <si>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</si>
  <si>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</si>
  <si>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</si>
  <si>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</si>
  <si>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</si>
  <si>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</si>
  <si>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</si>
  <si>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</si>
  <si>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</si>
  <si>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</si>
  <si>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</si>
  <si>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</si>
  <si>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</si>
  <si>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</si>
  <si>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</si>
  <si>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</si>
  <si>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</si>
  <si>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</si>
  <si>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三、住房保障支出</t>
  </si>
  <si>
    <t xml:space="preserve">  住房改革支出</t>
  </si>
  <si>
    <t xml:space="preserve">    住房公积金</t>
  </si>
  <si>
    <t xml:space="preserve">    提租补贴</t>
  </si>
  <si>
    <t>本年收入合计</t>
  </si>
  <si>
    <t>本年支出合计</t>
  </si>
  <si>
    <t>八、用累计盈余弥补收支差额</t>
  </si>
  <si>
    <t>四、事业单位经营支出</t>
  </si>
  <si>
    <t>九、上年结转</t>
  </si>
  <si>
    <t>五、对附属单位补助支出</t>
  </si>
  <si>
    <t>其中：财政拨款结转</t>
  </si>
  <si>
    <t>六、上缴上级支出</t>
  </si>
  <si>
    <t xml:space="preserve">     专户资金结转</t>
  </si>
  <si>
    <t>结转下年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</si>
  <si>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</si>
  <si>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</si>
  <si>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</si>
  <si>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</si>
  <si>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</si>
  <si>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</si>
  <si>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</si>
  <si>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</si>
  <si>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</si>
  <si>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</si>
  <si>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</si>
  <si>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</si>
  <si>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</si>
  <si>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</si>
  <si>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</si>
  <si>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</si>
  <si>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</si>
  <si>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>合计</t>
  </si>
  <si>
    <t>一般公共预算拨款</t>
  </si>
  <si>
    <t>政府性基金预算拨款</t>
  </si>
  <si>
    <t>合      计</t>
  </si>
  <si>
    <t>镇海区卫生健康局</t>
  </si>
  <si>
    <t xml:space="preserve">  镇海区卫生健康局本级</t>
  </si>
  <si>
    <t xml:space="preserve">  镇海区疾控中心</t>
  </si>
  <si>
    <t xml:space="preserve">  镇海区卫生监督所</t>
  </si>
  <si>
    <t xml:space="preserve">  镇海区妇幼保健院</t>
  </si>
  <si>
    <t>表03</t>
  </si>
  <si>
    <t>部门支出预算总表</t>
  </si>
  <si>
    <t>部门名称：宁波市镇海区卫生健康局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</si>
  <si>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</si>
  <si>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</si>
  <si>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</si>
  <si>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</si>
  <si>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</si>
  <si>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</si>
  <si>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</si>
  <si>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</si>
  <si>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</si>
  <si>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</si>
  <si>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</si>
  <si>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1.社会保障和就业支出</t>
  </si>
  <si>
    <t>2.卫生健康支出</t>
  </si>
  <si>
    <t>3.住房保障支出</t>
  </si>
  <si>
    <t>二、上年结转</t>
  </si>
  <si>
    <t>二、结转下年</t>
  </si>
  <si>
    <t xml:space="preserve">    政府性基金预算结转</t>
  </si>
  <si>
    <t>科目细化至支出功能分类的项级科目</t>
  </si>
  <si>
    <t>表05</t>
  </si>
  <si>
    <t>一般公共预算支出表</t>
  </si>
  <si>
    <t>功能科目</t>
  </si>
  <si>
    <t>2019年执行数</t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</si>
  <si>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</si>
  <si>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</si>
  <si>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</si>
  <si>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</si>
  <si>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</si>
  <si>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</si>
  <si>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</si>
  <si>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</si>
  <si>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</si>
  <si>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</si>
  <si>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</si>
  <si>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</si>
  <si>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</si>
  <si>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</si>
  <si>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20802</t>
  </si>
  <si>
    <t>民政管理事务</t>
  </si>
  <si>
    <t>2080201</t>
  </si>
  <si>
    <t xml:space="preserve">  行政运行</t>
  </si>
  <si>
    <t>2080202</t>
  </si>
  <si>
    <t xml:space="preserve">  一般行政管理事务</t>
  </si>
  <si>
    <t>2080502</t>
  </si>
  <si>
    <t xml:space="preserve">    未归口管理的行政单位离退休</t>
  </si>
  <si>
    <t>2080505</t>
  </si>
  <si>
    <t>2080506</t>
  </si>
  <si>
    <t xml:space="preserve">    其他行政事业单位离退休支出</t>
  </si>
  <si>
    <t>210</t>
  </si>
  <si>
    <t>卫生健康支出</t>
  </si>
  <si>
    <t>21001</t>
  </si>
  <si>
    <t>2100101</t>
  </si>
  <si>
    <t>21002</t>
  </si>
  <si>
    <t>2100201</t>
  </si>
  <si>
    <t>2100202</t>
  </si>
  <si>
    <t>2100211</t>
  </si>
  <si>
    <t>2100299</t>
  </si>
  <si>
    <t>21003</t>
  </si>
  <si>
    <t>2100301</t>
  </si>
  <si>
    <t xml:space="preserve">    其他基层医疗卫生机构支出</t>
  </si>
  <si>
    <t>21004</t>
  </si>
  <si>
    <t>2100401</t>
  </si>
  <si>
    <t>2100402</t>
  </si>
  <si>
    <t>2100403</t>
  </si>
  <si>
    <t>2100408</t>
  </si>
  <si>
    <t>2100409</t>
  </si>
  <si>
    <t>2100499</t>
  </si>
  <si>
    <t>中医药</t>
  </si>
  <si>
    <t xml:space="preserve">  中医（民族医）药专项</t>
  </si>
  <si>
    <t xml:space="preserve">  其他中医药支出</t>
  </si>
  <si>
    <t>21007</t>
  </si>
  <si>
    <t>2100717</t>
  </si>
  <si>
    <t>2100799</t>
  </si>
  <si>
    <t>21013</t>
  </si>
  <si>
    <t>医疗救助</t>
  </si>
  <si>
    <t>2101302</t>
  </si>
  <si>
    <t xml:space="preserve">  疾病应急救助</t>
  </si>
  <si>
    <t>21015</t>
  </si>
  <si>
    <t>医疗保障管理事务</t>
  </si>
  <si>
    <t>2101599</t>
  </si>
  <si>
    <t xml:space="preserve">  其他医疗保障管理事务支出</t>
  </si>
  <si>
    <t>21016</t>
  </si>
  <si>
    <t>2101601</t>
  </si>
  <si>
    <t>21099</t>
  </si>
  <si>
    <t>2109901</t>
  </si>
  <si>
    <t>221</t>
  </si>
  <si>
    <t>住房保障支出</t>
  </si>
  <si>
    <t>22102</t>
  </si>
  <si>
    <t>2210201</t>
  </si>
  <si>
    <t>2210202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</si>
  <si>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</si>
  <si>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</si>
  <si>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</si>
  <si>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</si>
  <si>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</si>
  <si>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</si>
  <si>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</si>
  <si>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</si>
  <si>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</si>
  <si>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</si>
  <si>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</si>
  <si>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</si>
  <si>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</si>
  <si>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</si>
  <si>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</si>
  <si>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</si>
  <si>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</si>
  <si>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</si>
  <si>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</si>
  <si>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</si>
  <si>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</si>
  <si>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</si>
  <si>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</si>
  <si>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</si>
  <si>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</si>
  <si>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</si>
  <si>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</si>
  <si>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</si>
  <si>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</si>
  <si>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</si>
  <si>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</si>
  <si>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</si>
  <si>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</si>
  <si>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</si>
  <si>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</si>
  <si>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</si>
  <si>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</si>
  <si>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</si>
  <si>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</si>
  <si>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</si>
  <si>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</si>
  <si>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</si>
  <si>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</si>
  <si>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</si>
  <si>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</si>
  <si>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</si>
  <si>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</si>
  <si>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</si>
  <si>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</si>
  <si>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</si>
  <si>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</si>
  <si>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</si>
  <si>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</si>
  <si>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</si>
  <si>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</si>
  <si>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</si>
  <si>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</si>
  <si>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</si>
  <si>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</si>
  <si>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</si>
  <si>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</si>
  <si>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</si>
  <si>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</si>
  <si>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</si>
  <si>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</si>
  <si>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</si>
  <si>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</si>
  <si>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</si>
  <si>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</si>
  <si>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</si>
  <si>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</si>
  <si>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</si>
  <si>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</si>
  <si>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</si>
  <si>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</si>
  <si>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</si>
  <si>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</si>
  <si>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</si>
  <si>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</si>
  <si>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</si>
  <si>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</si>
  <si>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</si>
  <si>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</si>
  <si>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</si>
  <si>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</si>
  <si>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</si>
  <si>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</si>
  <si>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</si>
  <si>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</si>
  <si>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</si>
  <si>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</si>
  <si>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</si>
  <si>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</si>
  <si>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</si>
  <si>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</si>
  <si>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</si>
  <si>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</si>
  <si>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</si>
  <si>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</si>
  <si>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</si>
  <si>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</si>
  <si>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</si>
  <si>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科目细化至支出部门预算支出经济分类的款级科目</t>
  </si>
  <si>
    <t>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</si>
  <si>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</si>
  <si>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</si>
  <si>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</si>
  <si>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</si>
  <si>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</si>
  <si>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</si>
  <si>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</si>
  <si>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</si>
  <si>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宁波市镇海区卫生健康局没有政府性基金预算拨款安排的支出，故本表无数据。</t>
  </si>
  <si>
    <t>表08</t>
  </si>
  <si>
    <t>一般公共预算“三公”经费支出表</t>
  </si>
  <si>
    <t>项  目</t>
  </si>
  <si>
    <r>
      <t>2020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</si>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</sst>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b/>
      <sz val="12"/>
      <name val="宋体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方正书宋_GBK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32" fillId="12" borderId="6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3" fillId="17" borderId="0" applyNumberFormat="0" applyBorder="0" applyAlignment="0" applyProtection="0"/>
    <xf numFmtId="0" fontId="22" fillId="11" borderId="8" applyNumberFormat="0" applyAlignment="0" applyProtection="0"/>
    <xf numFmtId="0" fontId="25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51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5" fillId="0" borderId="0" xfId="0" applyNumberFormat="1" applyFont="1" applyAlignment="1">
      <alignment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center" indent="2"/>
    </xf>
    <xf numFmtId="49" fontId="13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176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17" borderId="10" xfId="0" applyFont="1" applyFill="1" applyBorder="1" applyAlignment="1">
      <alignment vertical="center"/>
    </xf>
    <xf numFmtId="0" fontId="2" fillId="17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6">
      <selection activeCell="B11" sqref="B11"/>
    </sheetView>
  </sheetViews>
  <sheetFormatPr defaultColWidth="6.875" defaultRowHeight="19.5" customHeight="1"/>
  <cols>
    <col min="1" max="1" width="34.875" style="4" customWidth="1"/>
    <col min="2" max="2" width="31.50390625" style="0" customWidth="1"/>
    <col min="3" max="3" width="29.375" style="0" customWidth="1"/>
    <col min="4" max="4" width="24.00390625" style="0" customWidth="1"/>
    <col min="5" max="219" width="6.875" style="4" customWidth="1"/>
  </cols>
  <sheetData>
    <row r="1" spans="1:4" ht="15" customHeight="1">
      <c r="A1" s="51"/>
      <c r="D1" s="52" t="s">
        <v>0</v>
      </c>
    </row>
    <row r="2" spans="1:4" s="6" customFormat="1" ht="28.5" customHeight="1">
      <c r="A2" s="53" t="s">
        <v>1</v>
      </c>
      <c r="B2" s="53"/>
      <c r="C2" s="54"/>
      <c r="D2" s="53"/>
    </row>
    <row r="3" spans="1:4" ht="15" customHeight="1">
      <c r="A3" s="55" t="s">
        <v>2</v>
      </c>
      <c r="B3" s="4"/>
      <c r="C3" s="4"/>
      <c r="D3" s="56" t="s">
        <v>3</v>
      </c>
    </row>
    <row r="4" spans="1:5" ht="19.5" customHeight="1">
      <c r="A4" s="79" t="s">
        <v>4</v>
      </c>
      <c r="B4" s="80"/>
      <c r="C4" s="79" t="s">
        <v>5</v>
      </c>
      <c r="D4" s="81"/>
      <c r="E4" s="82"/>
    </row>
    <row r="5" spans="1:5" ht="19.5" customHeight="1">
      <c r="A5" s="83" t="s">
        <v>6</v>
      </c>
      <c r="B5" s="83" t="s">
        <v>7</v>
      </c>
      <c r="C5" s="83" t="s">
        <v>6</v>
      </c>
      <c r="D5" s="19" t="s">
        <v>7</v>
      </c>
      <c r="E5" s="82"/>
    </row>
    <row r="6" spans="1:5" ht="19.5" customHeight="1">
      <c r="A6" s="28" t="s">
        <v>8</v>
      </c>
      <c r="B6" s="58">
        <f>B7+B8</f>
        <v>32293.41</v>
      </c>
      <c r="C6" s="84" t="s">
        <v>9</v>
      </c>
      <c r="D6" s="84">
        <v>416.11</v>
      </c>
      <c r="E6" s="82"/>
    </row>
    <row r="7" spans="1:4" ht="19.5" customHeight="1">
      <c r="A7" s="7" t="s">
        <v>10</v>
      </c>
      <c r="B7" s="58">
        <v>32293.41</v>
      </c>
      <c r="C7" s="84" t="s">
        <v>11</v>
      </c>
      <c r="D7" s="84">
        <v>416.11</v>
      </c>
    </row>
    <row r="8" spans="1:4" ht="19.5" customHeight="1">
      <c r="A8" s="7" t="s">
        <v>12</v>
      </c>
      <c r="B8" s="58"/>
      <c r="C8" s="84" t="s">
        <v>13</v>
      </c>
      <c r="D8" s="84">
        <v>33.34</v>
      </c>
    </row>
    <row r="9" spans="1:5" ht="19.5" customHeight="1">
      <c r="A9" s="28" t="s">
        <v>14</v>
      </c>
      <c r="B9" s="58"/>
      <c r="C9" s="84" t="s">
        <v>15</v>
      </c>
      <c r="D9" s="84">
        <v>106.46</v>
      </c>
      <c r="E9" s="82"/>
    </row>
    <row r="10" spans="1:5" ht="19.5" customHeight="1">
      <c r="A10" s="61" t="s">
        <v>16</v>
      </c>
      <c r="B10" s="58"/>
      <c r="C10" s="84" t="s">
        <v>17</v>
      </c>
      <c r="D10" s="84">
        <v>184.2</v>
      </c>
      <c r="E10" s="82"/>
    </row>
    <row r="11" spans="1:5" ht="19.5" customHeight="1">
      <c r="A11" s="61" t="s">
        <v>18</v>
      </c>
      <c r="B11" s="59"/>
      <c r="C11" s="84" t="s">
        <v>19</v>
      </c>
      <c r="D11" s="84">
        <v>92.11</v>
      </c>
      <c r="E11" s="82"/>
    </row>
    <row r="12" spans="1:5" ht="19.5" customHeight="1">
      <c r="A12" s="28" t="s">
        <v>20</v>
      </c>
      <c r="B12" s="59">
        <v>952.46</v>
      </c>
      <c r="C12" s="84" t="s">
        <v>21</v>
      </c>
      <c r="D12" s="84">
        <v>32278.02</v>
      </c>
      <c r="E12" s="82"/>
    </row>
    <row r="13" spans="1:5" ht="19.5" customHeight="1">
      <c r="A13" s="28" t="s">
        <v>22</v>
      </c>
      <c r="B13" s="59"/>
      <c r="C13" s="84" t="s">
        <v>23</v>
      </c>
      <c r="D13" s="84">
        <v>855.46</v>
      </c>
      <c r="E13" s="82"/>
    </row>
    <row r="14" spans="1:4" ht="19.5" customHeight="1">
      <c r="A14" s="61" t="s">
        <v>24</v>
      </c>
      <c r="B14" s="62"/>
      <c r="C14" s="84" t="s">
        <v>25</v>
      </c>
      <c r="D14" s="84">
        <v>855.46</v>
      </c>
    </row>
    <row r="15" spans="1:4" ht="19.5" customHeight="1">
      <c r="A15" s="61"/>
      <c r="B15" s="62"/>
      <c r="C15" s="84" t="s">
        <v>26</v>
      </c>
      <c r="D15" s="84">
        <v>11492.5</v>
      </c>
    </row>
    <row r="16" spans="1:4" ht="19.5" customHeight="1">
      <c r="A16" s="61"/>
      <c r="B16" s="62"/>
      <c r="C16" s="84" t="s">
        <v>27</v>
      </c>
      <c r="D16" s="84">
        <v>10968</v>
      </c>
    </row>
    <row r="17" spans="1:4" ht="19.5" customHeight="1">
      <c r="A17" s="61"/>
      <c r="B17" s="62"/>
      <c r="C17" s="84" t="s">
        <v>28</v>
      </c>
      <c r="D17" s="84">
        <v>150</v>
      </c>
    </row>
    <row r="18" spans="1:4" ht="19.5" customHeight="1">
      <c r="A18" s="61"/>
      <c r="B18" s="62"/>
      <c r="C18" s="84" t="s">
        <v>29</v>
      </c>
      <c r="D18" s="84">
        <v>42.5</v>
      </c>
    </row>
    <row r="19" spans="1:4" ht="19.5" customHeight="1">
      <c r="A19" s="61"/>
      <c r="B19" s="62"/>
      <c r="C19" s="84" t="s">
        <v>30</v>
      </c>
      <c r="D19" s="84">
        <v>332</v>
      </c>
    </row>
    <row r="20" spans="1:4" ht="19.5" customHeight="1">
      <c r="A20" s="61"/>
      <c r="B20" s="62"/>
      <c r="C20" s="84" t="s">
        <v>31</v>
      </c>
      <c r="D20" s="84">
        <v>5826</v>
      </c>
    </row>
    <row r="21" spans="1:4" ht="19.5" customHeight="1">
      <c r="A21" s="61"/>
      <c r="B21" s="62"/>
      <c r="C21" s="84" t="s">
        <v>32</v>
      </c>
      <c r="D21" s="84">
        <v>5826</v>
      </c>
    </row>
    <row r="22" spans="1:4" ht="19.5" customHeight="1">
      <c r="A22" s="61"/>
      <c r="B22" s="62"/>
      <c r="C22" s="84" t="s">
        <v>33</v>
      </c>
      <c r="D22" s="84">
        <v>7715.35</v>
      </c>
    </row>
    <row r="23" spans="1:4" ht="19.5" customHeight="1">
      <c r="A23" s="61"/>
      <c r="B23" s="62"/>
      <c r="C23" s="84" t="s">
        <v>34</v>
      </c>
      <c r="D23" s="84">
        <v>1013.67</v>
      </c>
    </row>
    <row r="24" spans="1:4" ht="19.5" customHeight="1">
      <c r="A24" s="61"/>
      <c r="B24" s="62"/>
      <c r="C24" s="84" t="s">
        <v>35</v>
      </c>
      <c r="D24" s="84">
        <v>575.87</v>
      </c>
    </row>
    <row r="25" spans="1:4" ht="19.5" customHeight="1">
      <c r="A25" s="61"/>
      <c r="B25" s="62"/>
      <c r="C25" s="84" t="s">
        <v>36</v>
      </c>
      <c r="D25" s="84">
        <v>807.4100000000001</v>
      </c>
    </row>
    <row r="26" spans="1:4" ht="19.5" customHeight="1">
      <c r="A26" s="61"/>
      <c r="B26" s="62"/>
      <c r="C26" s="84" t="s">
        <v>37</v>
      </c>
      <c r="D26" s="84">
        <v>2823.8</v>
      </c>
    </row>
    <row r="27" spans="1:4" ht="19.5" customHeight="1">
      <c r="A27" s="61"/>
      <c r="B27" s="62"/>
      <c r="C27" s="84" t="s">
        <v>38</v>
      </c>
      <c r="D27" s="84">
        <v>1577</v>
      </c>
    </row>
    <row r="28" spans="1:4" ht="19.5" customHeight="1">
      <c r="A28" s="61"/>
      <c r="B28" s="62"/>
      <c r="C28" s="84" t="s">
        <v>39</v>
      </c>
      <c r="D28" s="84">
        <v>917.6</v>
      </c>
    </row>
    <row r="29" spans="1:4" ht="19.5" customHeight="1">
      <c r="A29" s="61"/>
      <c r="B29" s="62"/>
      <c r="C29" s="84" t="s">
        <v>40</v>
      </c>
      <c r="D29" s="84">
        <v>2207.25</v>
      </c>
    </row>
    <row r="30" spans="1:4" ht="19.5" customHeight="1">
      <c r="A30" s="61"/>
      <c r="B30" s="62"/>
      <c r="C30" s="84" t="s">
        <v>41</v>
      </c>
      <c r="D30" s="84">
        <v>85</v>
      </c>
    </row>
    <row r="31" spans="1:4" ht="19.5" customHeight="1">
      <c r="A31" s="61"/>
      <c r="B31" s="62"/>
      <c r="C31" s="84" t="s">
        <v>42</v>
      </c>
      <c r="D31" s="84">
        <v>2122.25</v>
      </c>
    </row>
    <row r="32" spans="1:4" ht="19.5" customHeight="1">
      <c r="A32" s="61"/>
      <c r="B32" s="62"/>
      <c r="C32" s="84" t="s">
        <v>43</v>
      </c>
      <c r="D32" s="84">
        <v>243</v>
      </c>
    </row>
    <row r="33" spans="1:4" ht="19.5" customHeight="1">
      <c r="A33" s="61"/>
      <c r="B33" s="62"/>
      <c r="C33" s="84" t="s">
        <v>44</v>
      </c>
      <c r="D33" s="84">
        <v>243</v>
      </c>
    </row>
    <row r="34" spans="1:4" ht="19.5" customHeight="1">
      <c r="A34" s="61"/>
      <c r="B34" s="62"/>
      <c r="C34" s="84" t="s">
        <v>45</v>
      </c>
      <c r="D34" s="84">
        <v>3938.46</v>
      </c>
    </row>
    <row r="35" spans="1:4" ht="19.5" customHeight="1">
      <c r="A35" s="61"/>
      <c r="B35" s="62"/>
      <c r="C35" s="84" t="s">
        <v>46</v>
      </c>
      <c r="D35" s="84">
        <v>3938.46</v>
      </c>
    </row>
    <row r="36" spans="1:4" ht="19.5" customHeight="1">
      <c r="A36" s="61"/>
      <c r="B36" s="62"/>
      <c r="C36" s="84" t="s">
        <v>47</v>
      </c>
      <c r="D36" s="84">
        <v>551.74</v>
      </c>
    </row>
    <row r="37" spans="1:4" ht="19.5" customHeight="1">
      <c r="A37" s="61"/>
      <c r="B37" s="62"/>
      <c r="C37" s="84" t="s">
        <v>48</v>
      </c>
      <c r="D37" s="84">
        <v>551.74</v>
      </c>
    </row>
    <row r="38" spans="1:4" ht="19.5" customHeight="1">
      <c r="A38" s="61"/>
      <c r="B38" s="62"/>
      <c r="C38" s="84" t="s">
        <v>49</v>
      </c>
      <c r="D38" s="84">
        <v>548.71</v>
      </c>
    </row>
    <row r="39" spans="1:4" ht="19.5" customHeight="1">
      <c r="A39" s="61"/>
      <c r="B39" s="62"/>
      <c r="C39" s="84" t="s">
        <v>50</v>
      </c>
      <c r="D39" s="84">
        <v>3.03</v>
      </c>
    </row>
    <row r="40" spans="1:4" ht="19.5" customHeight="1">
      <c r="A40" s="17" t="s">
        <v>51</v>
      </c>
      <c r="B40" s="62">
        <f>SUM(B6+B9+B10+B11+B12+B13+B14)</f>
        <v>33245.87</v>
      </c>
      <c r="C40" s="22" t="s">
        <v>52</v>
      </c>
      <c r="D40" s="62">
        <f>D6+D12+D36</f>
        <v>33245.87</v>
      </c>
    </row>
    <row r="41" spans="1:4" ht="19.5" customHeight="1">
      <c r="A41" s="28" t="s">
        <v>53</v>
      </c>
      <c r="B41" s="62"/>
      <c r="C41" s="64" t="s">
        <v>54</v>
      </c>
      <c r="D41" s="62"/>
    </row>
    <row r="42" spans="1:4" ht="19.5" customHeight="1">
      <c r="A42" s="28" t="s">
        <v>55</v>
      </c>
      <c r="B42" s="62"/>
      <c r="C42" s="64" t="s">
        <v>56</v>
      </c>
      <c r="D42" s="62"/>
    </row>
    <row r="43" spans="1:4" ht="19.5" customHeight="1">
      <c r="A43" s="28" t="s">
        <v>57</v>
      </c>
      <c r="B43" s="62"/>
      <c r="C43" s="64" t="s">
        <v>58</v>
      </c>
      <c r="D43" s="62"/>
    </row>
    <row r="44" spans="1:4" ht="19.5" customHeight="1">
      <c r="A44" s="28" t="s">
        <v>59</v>
      </c>
      <c r="B44" s="62"/>
      <c r="C44" s="64" t="s">
        <v>60</v>
      </c>
      <c r="D44" s="62"/>
    </row>
    <row r="45" spans="1:4" ht="19.5" customHeight="1">
      <c r="A45" s="28" t="s">
        <v>61</v>
      </c>
      <c r="B45" s="85"/>
      <c r="C45" s="64"/>
      <c r="D45" s="62"/>
    </row>
    <row r="46" spans="1:4" ht="19.5" customHeight="1">
      <c r="A46" s="17" t="s">
        <v>62</v>
      </c>
      <c r="B46" s="62">
        <f>B40</f>
        <v>33245.87</v>
      </c>
      <c r="C46" s="17" t="s">
        <v>63</v>
      </c>
      <c r="D46" s="62">
        <f>D40</f>
        <v>33245.87</v>
      </c>
    </row>
    <row r="47" spans="1:4" ht="19.5" customHeight="1">
      <c r="A47" s="86" t="s">
        <v>64</v>
      </c>
      <c r="B47" s="86"/>
      <c r="C47" s="86"/>
      <c r="D47" s="86"/>
    </row>
    <row r="48" ht="19.5" customHeight="1">
      <c r="A48"/>
    </row>
  </sheetData>
  <sheetProtection/>
  <mergeCells count="1">
    <mergeCell ref="A47:D47"/>
  </mergeCells>
  <printOptions horizontalCentered="1"/>
  <pageMargins left="0.66875" right="0.39305555555555555" top="0.4326388888888889" bottom="0.15694444444444444" header="0.4326388888888889" footer="0.19652777777777777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27" sqref="J27"/>
    </sheetView>
  </sheetViews>
  <sheetFormatPr defaultColWidth="9.00390625" defaultRowHeight="14.25"/>
  <cols>
    <col min="1" max="1" width="18.75390625" style="0" customWidth="1"/>
    <col min="2" max="4" width="11.50390625" style="0" customWidth="1"/>
    <col min="6" max="9" width="5.125" style="0" customWidth="1"/>
    <col min="10" max="10" width="10.875" style="0" customWidth="1"/>
    <col min="13" max="13" width="9.875" style="0" customWidth="1"/>
  </cols>
  <sheetData>
    <row r="1" spans="1:13" ht="14.25">
      <c r="A1" s="51"/>
      <c r="C1" s="52"/>
      <c r="D1" s="77"/>
      <c r="K1" s="87" t="s">
        <v>65</v>
      </c>
      <c r="L1" s="88"/>
      <c r="M1" s="88"/>
    </row>
    <row r="2" spans="1:13" ht="30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6.5" customHeight="1">
      <c r="A3" s="91" t="s">
        <v>2</v>
      </c>
      <c r="B3" s="91"/>
      <c r="C3" s="91"/>
      <c r="D3" s="72"/>
      <c r="E3" s="72"/>
      <c r="F3" s="72"/>
      <c r="G3" s="72"/>
      <c r="H3" s="72"/>
      <c r="I3" s="72"/>
      <c r="J3" s="72"/>
      <c r="K3" s="92" t="s">
        <v>3</v>
      </c>
      <c r="L3" s="65"/>
      <c r="M3" s="66"/>
    </row>
    <row r="4" spans="1:13" ht="39.75" customHeight="1">
      <c r="A4" s="70" t="s">
        <v>67</v>
      </c>
      <c r="B4" s="41" t="s">
        <v>68</v>
      </c>
      <c r="C4" s="67" t="s">
        <v>69</v>
      </c>
      <c r="D4" s="68"/>
      <c r="E4" s="69"/>
      <c r="F4" s="41" t="s">
        <v>70</v>
      </c>
      <c r="G4" s="41" t="s">
        <v>71</v>
      </c>
      <c r="H4" s="41" t="s">
        <v>72</v>
      </c>
      <c r="I4" s="41" t="s">
        <v>73</v>
      </c>
      <c r="J4" s="41" t="s">
        <v>74</v>
      </c>
      <c r="K4" s="41" t="s">
        <v>75</v>
      </c>
      <c r="L4" s="41" t="s">
        <v>76</v>
      </c>
      <c r="M4" s="41" t="s">
        <v>77</v>
      </c>
    </row>
    <row r="5" spans="1:13" ht="39.75" customHeight="1">
      <c r="A5" s="71"/>
      <c r="B5" s="41"/>
      <c r="C5" s="31" t="s">
        <v>78</v>
      </c>
      <c r="D5" s="31" t="s">
        <v>79</v>
      </c>
      <c r="E5" s="31" t="s">
        <v>80</v>
      </c>
      <c r="F5" s="93"/>
      <c r="G5" s="93"/>
      <c r="H5" s="93"/>
      <c r="I5" s="93"/>
      <c r="J5" s="93"/>
      <c r="K5" s="93"/>
      <c r="L5" s="93"/>
      <c r="M5" s="41"/>
    </row>
    <row r="6" spans="1:13" ht="19.5" customHeight="1">
      <c r="A6" s="74" t="s">
        <v>81</v>
      </c>
      <c r="B6" s="75">
        <f>B7</f>
        <v>33245.87</v>
      </c>
      <c r="C6" s="75">
        <f>C7</f>
        <v>32293.41</v>
      </c>
      <c r="D6" s="75">
        <f>D7</f>
        <v>32293.41</v>
      </c>
      <c r="E6" s="75"/>
      <c r="F6" s="75"/>
      <c r="G6" s="75"/>
      <c r="H6" s="75"/>
      <c r="I6" s="75"/>
      <c r="J6" s="75">
        <f>J7</f>
        <v>952.46</v>
      </c>
      <c r="K6" s="75"/>
      <c r="L6" s="75"/>
      <c r="M6" s="75"/>
    </row>
    <row r="7" spans="1:13" ht="19.5" customHeight="1">
      <c r="A7" s="76" t="s">
        <v>82</v>
      </c>
      <c r="B7" s="75">
        <f>B8+B9+B10+B11</f>
        <v>33245.87</v>
      </c>
      <c r="C7" s="75">
        <f>C8+C9+C10+C11</f>
        <v>32293.41</v>
      </c>
      <c r="D7" s="75">
        <f>D8+D9+D10+D11</f>
        <v>32293.41</v>
      </c>
      <c r="E7" s="75"/>
      <c r="F7" s="75"/>
      <c r="G7" s="75"/>
      <c r="H7" s="75"/>
      <c r="I7" s="75"/>
      <c r="J7" s="75">
        <f>J8+J9+J10+J11</f>
        <v>952.46</v>
      </c>
      <c r="K7" s="75"/>
      <c r="L7" s="75"/>
      <c r="M7" s="75"/>
    </row>
    <row r="8" spans="1:13" ht="19.5" customHeight="1">
      <c r="A8" s="76" t="s">
        <v>83</v>
      </c>
      <c r="B8" s="75">
        <f>C8+J8</f>
        <v>30206.25</v>
      </c>
      <c r="C8" s="75">
        <f>D8</f>
        <v>29253.79</v>
      </c>
      <c r="D8" s="75">
        <v>29253.79</v>
      </c>
      <c r="E8" s="75"/>
      <c r="F8" s="75"/>
      <c r="G8" s="75"/>
      <c r="H8" s="75"/>
      <c r="I8" s="75"/>
      <c r="J8" s="75">
        <v>952.46</v>
      </c>
      <c r="K8" s="75"/>
      <c r="L8" s="75"/>
      <c r="M8" s="75"/>
    </row>
    <row r="9" spans="1:13" ht="19.5" customHeight="1">
      <c r="A9" s="76" t="s">
        <v>84</v>
      </c>
      <c r="B9" s="75">
        <f>C9+J9</f>
        <v>1215.5</v>
      </c>
      <c r="C9" s="75">
        <f>D9</f>
        <v>1215.5</v>
      </c>
      <c r="D9" s="75">
        <v>1215.5</v>
      </c>
      <c r="E9" s="75"/>
      <c r="F9" s="75"/>
      <c r="G9" s="75"/>
      <c r="H9" s="75"/>
      <c r="I9" s="75"/>
      <c r="J9" s="75"/>
      <c r="K9" s="75"/>
      <c r="L9" s="75"/>
      <c r="M9" s="75"/>
    </row>
    <row r="10" spans="1:13" ht="19.5" customHeight="1">
      <c r="A10" s="76" t="s">
        <v>85</v>
      </c>
      <c r="B10" s="75">
        <f>C10+J10</f>
        <v>749.8</v>
      </c>
      <c r="C10" s="75">
        <f>D10</f>
        <v>749.8</v>
      </c>
      <c r="D10" s="75">
        <v>749.8</v>
      </c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9.5" customHeight="1">
      <c r="A11" s="76" t="s">
        <v>86</v>
      </c>
      <c r="B11" s="75">
        <f>C11+J11</f>
        <v>1074.32</v>
      </c>
      <c r="C11" s="75">
        <f>D11</f>
        <v>1074.32</v>
      </c>
      <c r="D11" s="75">
        <v>1074.32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3" ht="14.25">
      <c r="A13" s="86"/>
      <c r="B13" s="86"/>
      <c r="C13" s="78"/>
    </row>
  </sheetData>
  <sheetProtection/>
  <mergeCells count="16">
    <mergeCell ref="J4:J5"/>
    <mergeCell ref="K4:K5"/>
    <mergeCell ref="L4:L5"/>
    <mergeCell ref="M4:M5"/>
    <mergeCell ref="F4:F5"/>
    <mergeCell ref="G4:G5"/>
    <mergeCell ref="H4:H5"/>
    <mergeCell ref="I4:I5"/>
    <mergeCell ref="C4:E4"/>
    <mergeCell ref="A13:B13"/>
    <mergeCell ref="A4:A5"/>
    <mergeCell ref="B4:B5"/>
    <mergeCell ref="K1:M1"/>
    <mergeCell ref="A2:M2"/>
    <mergeCell ref="A3:C3"/>
    <mergeCell ref="K3:M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26" sqref="B26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H1" s="1" t="s">
        <v>87</v>
      </c>
    </row>
    <row r="2" spans="1:8" ht="29.25" customHeight="1">
      <c r="A2" s="94" t="s">
        <v>88</v>
      </c>
      <c r="B2" s="95"/>
      <c r="C2" s="95"/>
      <c r="D2" s="95"/>
      <c r="E2" s="95"/>
      <c r="F2" s="95"/>
      <c r="G2" s="95"/>
      <c r="H2" s="95"/>
    </row>
    <row r="3" spans="1:8" ht="27" customHeight="1">
      <c r="A3" s="96" t="s">
        <v>89</v>
      </c>
      <c r="B3" s="96"/>
      <c r="C3" s="96"/>
      <c r="D3" s="72"/>
      <c r="E3" s="72"/>
      <c r="F3" s="72"/>
      <c r="G3" s="72"/>
      <c r="H3" s="73" t="s">
        <v>3</v>
      </c>
    </row>
    <row r="4" spans="1:8" ht="19.5" customHeight="1">
      <c r="A4" s="70" t="s">
        <v>67</v>
      </c>
      <c r="B4" s="41" t="s">
        <v>68</v>
      </c>
      <c r="C4" s="67" t="s">
        <v>90</v>
      </c>
      <c r="D4" s="97"/>
      <c r="E4" s="41" t="s">
        <v>91</v>
      </c>
      <c r="F4" s="41" t="s">
        <v>92</v>
      </c>
      <c r="G4" s="41" t="s">
        <v>93</v>
      </c>
      <c r="H4" s="41" t="s">
        <v>94</v>
      </c>
    </row>
    <row r="5" spans="1:8" ht="19.5" customHeight="1">
      <c r="A5" s="71"/>
      <c r="B5" s="41"/>
      <c r="C5" s="31" t="s">
        <v>95</v>
      </c>
      <c r="D5" s="31" t="s">
        <v>96</v>
      </c>
      <c r="E5" s="93"/>
      <c r="F5" s="93"/>
      <c r="G5" s="93"/>
      <c r="H5" s="93"/>
    </row>
    <row r="6" spans="1:8" ht="19.5" customHeight="1">
      <c r="A6" s="74" t="s">
        <v>81</v>
      </c>
      <c r="B6" s="75">
        <f>B7</f>
        <v>33245.87</v>
      </c>
      <c r="C6" s="75">
        <f>C7</f>
        <v>3054.43</v>
      </c>
      <c r="D6" s="75">
        <f>D7</f>
        <v>531.5899999999999</v>
      </c>
      <c r="E6" s="75">
        <f>E7</f>
        <v>29659.850000000002</v>
      </c>
      <c r="F6" s="75"/>
      <c r="G6" s="75"/>
      <c r="H6" s="75"/>
    </row>
    <row r="7" spans="1:8" ht="19.5" customHeight="1">
      <c r="A7" s="76" t="s">
        <v>82</v>
      </c>
      <c r="B7" s="75">
        <f>B8+B9+B10+B11</f>
        <v>33245.87</v>
      </c>
      <c r="C7" s="75">
        <f>C8+C9+C10+C11</f>
        <v>3054.43</v>
      </c>
      <c r="D7" s="75">
        <f>D8+D9+D10+D11</f>
        <v>531.5899999999999</v>
      </c>
      <c r="E7" s="75">
        <f>E8+E9+E10+E11</f>
        <v>29659.850000000002</v>
      </c>
      <c r="F7" s="75"/>
      <c r="G7" s="75"/>
      <c r="H7" s="75"/>
    </row>
    <row r="8" spans="1:8" ht="19.5" customHeight="1">
      <c r="A8" s="76" t="s">
        <v>83</v>
      </c>
      <c r="B8" s="75">
        <f>C8+D8+E8</f>
        <v>30206.25</v>
      </c>
      <c r="C8" s="75">
        <v>1022.6500000000001</v>
      </c>
      <c r="D8" s="75">
        <v>157.99</v>
      </c>
      <c r="E8" s="75">
        <v>29025.61</v>
      </c>
      <c r="F8" s="75"/>
      <c r="G8" s="75"/>
      <c r="H8" s="75"/>
    </row>
    <row r="9" spans="1:8" ht="19.5" customHeight="1">
      <c r="A9" s="76" t="s">
        <v>84</v>
      </c>
      <c r="B9" s="75">
        <f>C9+D9+E9</f>
        <v>1215.5</v>
      </c>
      <c r="C9" s="75">
        <v>568.4200000000001</v>
      </c>
      <c r="D9" s="75">
        <v>103.08</v>
      </c>
      <c r="E9" s="75">
        <v>544</v>
      </c>
      <c r="F9" s="75"/>
      <c r="G9" s="75"/>
      <c r="H9" s="75"/>
    </row>
    <row r="10" spans="1:8" ht="19.5" customHeight="1">
      <c r="A10" s="76" t="s">
        <v>85</v>
      </c>
      <c r="B10" s="75">
        <f>C10+D10+E10</f>
        <v>749.8000000000001</v>
      </c>
      <c r="C10" s="75">
        <v>619.22</v>
      </c>
      <c r="D10" s="75">
        <v>105.58</v>
      </c>
      <c r="E10" s="75">
        <v>25</v>
      </c>
      <c r="F10" s="75"/>
      <c r="G10" s="75"/>
      <c r="H10" s="75"/>
    </row>
    <row r="11" spans="1:8" ht="19.5" customHeight="1">
      <c r="A11" s="76" t="s">
        <v>86</v>
      </c>
      <c r="B11" s="75">
        <f>C11+D11+E11</f>
        <v>1074.32</v>
      </c>
      <c r="C11" s="75">
        <v>844.14</v>
      </c>
      <c r="D11" s="75">
        <v>164.94</v>
      </c>
      <c r="E11" s="75">
        <v>65.24000000000001</v>
      </c>
      <c r="F11" s="75"/>
      <c r="G11" s="75"/>
      <c r="H11" s="75"/>
    </row>
    <row r="12" spans="1:8" ht="19.5" customHeight="1">
      <c r="A12" s="76"/>
      <c r="B12" s="75"/>
      <c r="C12" s="75"/>
      <c r="D12" s="75"/>
      <c r="E12" s="75"/>
      <c r="F12" s="75"/>
      <c r="G12" s="75"/>
      <c r="H12" s="75"/>
    </row>
    <row r="13" spans="1:8" ht="19.5" customHeight="1">
      <c r="A13" s="76"/>
      <c r="B13" s="75"/>
      <c r="C13" s="75"/>
      <c r="D13" s="75"/>
      <c r="E13" s="75"/>
      <c r="F13" s="75"/>
      <c r="G13" s="75"/>
      <c r="H13" s="75"/>
    </row>
    <row r="14" spans="1:8" ht="19.5" customHeight="1">
      <c r="A14" s="76"/>
      <c r="B14" s="75"/>
      <c r="C14" s="75"/>
      <c r="D14" s="75"/>
      <c r="E14" s="75"/>
      <c r="F14" s="75"/>
      <c r="G14" s="75"/>
      <c r="H14" s="75"/>
    </row>
    <row r="15" spans="1:8" ht="14.25">
      <c r="A15" s="98"/>
      <c r="B15" s="98"/>
      <c r="C15" s="98"/>
      <c r="D15" s="98"/>
      <c r="E15" s="3"/>
      <c r="F15" s="3"/>
      <c r="G15" s="3"/>
      <c r="H15" s="3"/>
    </row>
  </sheetData>
  <sheetProtection/>
  <mergeCells count="10">
    <mergeCell ref="A2:H2"/>
    <mergeCell ref="A3:C3"/>
    <mergeCell ref="C4:D4"/>
    <mergeCell ref="A15:D15"/>
    <mergeCell ref="A4:A5"/>
    <mergeCell ref="B4:B5"/>
    <mergeCell ref="E4:E5"/>
    <mergeCell ref="F4:F5"/>
    <mergeCell ref="G4:G5"/>
    <mergeCell ref="H4:H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pane xSplit="1" ySplit="5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9" sqref="C49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spans="1:4" ht="14.25">
      <c r="A1" s="51"/>
      <c r="D1" s="52" t="s">
        <v>97</v>
      </c>
    </row>
    <row r="2" spans="1:4" ht="27">
      <c r="A2" s="53" t="s">
        <v>98</v>
      </c>
      <c r="B2" s="53"/>
      <c r="C2" s="54"/>
      <c r="D2" s="54"/>
    </row>
    <row r="3" spans="1:4" ht="14.25">
      <c r="A3" s="55" t="s">
        <v>2</v>
      </c>
      <c r="B3" s="4"/>
      <c r="C3" s="4"/>
      <c r="D3" s="56" t="s">
        <v>3</v>
      </c>
    </row>
    <row r="4" spans="1:4" ht="19.5" customHeight="1">
      <c r="A4" s="57" t="s">
        <v>4</v>
      </c>
      <c r="B4" s="57"/>
      <c r="C4" s="57" t="s">
        <v>5</v>
      </c>
      <c r="D4" s="57"/>
    </row>
    <row r="5" spans="1:4" ht="19.5" customHeight="1">
      <c r="A5" s="17" t="s">
        <v>6</v>
      </c>
      <c r="B5" s="17" t="s">
        <v>7</v>
      </c>
      <c r="C5" s="17" t="s">
        <v>6</v>
      </c>
      <c r="D5" s="17" t="s">
        <v>7</v>
      </c>
    </row>
    <row r="6" spans="1:4" ht="19.5" customHeight="1">
      <c r="A6" s="28" t="s">
        <v>99</v>
      </c>
      <c r="B6" s="58">
        <v>32293.41</v>
      </c>
      <c r="C6" s="23" t="s">
        <v>100</v>
      </c>
      <c r="D6" s="59">
        <f>D7+D13+D37</f>
        <v>32293.410000000003</v>
      </c>
    </row>
    <row r="7" spans="1:4" ht="19.5" customHeight="1">
      <c r="A7" s="7" t="s">
        <v>10</v>
      </c>
      <c r="B7" s="58">
        <v>32293.41</v>
      </c>
      <c r="C7" s="60" t="s">
        <v>101</v>
      </c>
      <c r="D7" s="7">
        <v>416.11</v>
      </c>
    </row>
    <row r="8" spans="1:4" ht="19.5" customHeight="1">
      <c r="A8" s="7" t="s">
        <v>12</v>
      </c>
      <c r="B8" s="58"/>
      <c r="C8" s="60" t="s">
        <v>11</v>
      </c>
      <c r="D8" s="7">
        <v>416.11</v>
      </c>
    </row>
    <row r="9" spans="1:4" ht="19.5" customHeight="1">
      <c r="A9" s="28"/>
      <c r="B9" s="58"/>
      <c r="C9" s="60" t="s">
        <v>13</v>
      </c>
      <c r="D9" s="7">
        <v>33.34</v>
      </c>
    </row>
    <row r="10" spans="1:4" ht="19.5" customHeight="1">
      <c r="A10" s="61"/>
      <c r="B10" s="58"/>
      <c r="C10" s="60" t="s">
        <v>15</v>
      </c>
      <c r="D10" s="7">
        <v>106.46</v>
      </c>
    </row>
    <row r="11" spans="1:4" ht="19.5" customHeight="1">
      <c r="A11" s="61"/>
      <c r="B11" s="59"/>
      <c r="C11" s="60" t="s">
        <v>17</v>
      </c>
      <c r="D11" s="7">
        <v>184.2</v>
      </c>
    </row>
    <row r="12" spans="1:4" ht="19.5" customHeight="1">
      <c r="A12" s="7"/>
      <c r="B12" s="59"/>
      <c r="C12" s="60" t="s">
        <v>19</v>
      </c>
      <c r="D12" s="7">
        <v>92.11</v>
      </c>
    </row>
    <row r="13" spans="1:4" ht="19.5" customHeight="1">
      <c r="A13" s="7"/>
      <c r="B13" s="59"/>
      <c r="C13" s="60" t="s">
        <v>102</v>
      </c>
      <c r="D13" s="7">
        <v>31325.56</v>
      </c>
    </row>
    <row r="14" spans="1:4" ht="19.5" customHeight="1">
      <c r="A14" s="17"/>
      <c r="B14" s="62"/>
      <c r="C14" s="60" t="s">
        <v>23</v>
      </c>
      <c r="D14" s="7">
        <v>855.46</v>
      </c>
    </row>
    <row r="15" spans="1:4" ht="19.5" customHeight="1">
      <c r="A15" s="28"/>
      <c r="B15" s="62"/>
      <c r="C15" s="60" t="s">
        <v>25</v>
      </c>
      <c r="D15" s="7">
        <v>855.46</v>
      </c>
    </row>
    <row r="16" spans="1:4" ht="19.5" customHeight="1">
      <c r="A16" s="28"/>
      <c r="B16" s="62"/>
      <c r="C16" s="60" t="s">
        <v>26</v>
      </c>
      <c r="D16" s="7">
        <v>11492.5</v>
      </c>
    </row>
    <row r="17" spans="1:4" ht="19.5" customHeight="1">
      <c r="A17" s="28"/>
      <c r="B17" s="62"/>
      <c r="C17" s="60" t="s">
        <v>27</v>
      </c>
      <c r="D17" s="7">
        <v>10968</v>
      </c>
    </row>
    <row r="18" spans="1:4" ht="19.5" customHeight="1">
      <c r="A18" s="28"/>
      <c r="B18" s="62"/>
      <c r="C18" s="60" t="s">
        <v>28</v>
      </c>
      <c r="D18" s="7">
        <v>150</v>
      </c>
    </row>
    <row r="19" spans="1:4" ht="19.5" customHeight="1">
      <c r="A19" s="28"/>
      <c r="B19" s="62"/>
      <c r="C19" s="60" t="s">
        <v>29</v>
      </c>
      <c r="D19" s="7">
        <v>42.5</v>
      </c>
    </row>
    <row r="20" spans="1:4" ht="19.5" customHeight="1">
      <c r="A20" s="28"/>
      <c r="B20" s="62"/>
      <c r="C20" s="60" t="s">
        <v>30</v>
      </c>
      <c r="D20" s="7">
        <v>332</v>
      </c>
    </row>
    <row r="21" spans="1:4" ht="19.5" customHeight="1">
      <c r="A21" s="28"/>
      <c r="B21" s="62"/>
      <c r="C21" s="60" t="s">
        <v>31</v>
      </c>
      <c r="D21" s="7">
        <v>5826</v>
      </c>
    </row>
    <row r="22" spans="1:4" ht="19.5" customHeight="1">
      <c r="A22" s="28"/>
      <c r="B22" s="62"/>
      <c r="C22" s="60" t="s">
        <v>32</v>
      </c>
      <c r="D22" s="7">
        <v>5826</v>
      </c>
    </row>
    <row r="23" spans="1:4" ht="19.5" customHeight="1">
      <c r="A23" s="28"/>
      <c r="B23" s="62"/>
      <c r="C23" s="60" t="s">
        <v>33</v>
      </c>
      <c r="D23" s="7">
        <v>7125.950000000001</v>
      </c>
    </row>
    <row r="24" spans="1:4" ht="19.5" customHeight="1">
      <c r="A24" s="28"/>
      <c r="B24" s="62"/>
      <c r="C24" s="60" t="s">
        <v>34</v>
      </c>
      <c r="D24" s="7">
        <v>1013.67</v>
      </c>
    </row>
    <row r="25" spans="1:4" ht="19.5" customHeight="1">
      <c r="A25" s="28"/>
      <c r="B25" s="62"/>
      <c r="C25" s="60" t="s">
        <v>35</v>
      </c>
      <c r="D25" s="7">
        <v>575.87</v>
      </c>
    </row>
    <row r="26" spans="1:4" ht="19.5" customHeight="1">
      <c r="A26" s="28"/>
      <c r="B26" s="62"/>
      <c r="C26" s="60" t="s">
        <v>36</v>
      </c>
      <c r="D26" s="7">
        <v>807.4100000000001</v>
      </c>
    </row>
    <row r="27" spans="1:4" ht="19.5" customHeight="1">
      <c r="A27" s="28"/>
      <c r="B27" s="62"/>
      <c r="C27" s="60" t="s">
        <v>37</v>
      </c>
      <c r="D27" s="7">
        <v>2245.4</v>
      </c>
    </row>
    <row r="28" spans="1:4" ht="19.5" customHeight="1">
      <c r="A28" s="28"/>
      <c r="B28" s="62"/>
      <c r="C28" s="60" t="s">
        <v>38</v>
      </c>
      <c r="D28" s="7">
        <v>1566</v>
      </c>
    </row>
    <row r="29" spans="1:4" ht="19.5" customHeight="1">
      <c r="A29" s="28"/>
      <c r="B29" s="62"/>
      <c r="C29" s="60" t="s">
        <v>39</v>
      </c>
      <c r="D29" s="7">
        <v>917.6</v>
      </c>
    </row>
    <row r="30" spans="1:4" ht="19.5" customHeight="1">
      <c r="A30" s="28"/>
      <c r="B30" s="62"/>
      <c r="C30" s="60" t="s">
        <v>40</v>
      </c>
      <c r="D30" s="7">
        <v>1905.75</v>
      </c>
    </row>
    <row r="31" spans="1:4" ht="19.5" customHeight="1">
      <c r="A31" s="28"/>
      <c r="B31" s="62"/>
      <c r="C31" s="60" t="s">
        <v>41</v>
      </c>
      <c r="D31" s="7">
        <v>85</v>
      </c>
    </row>
    <row r="32" spans="1:4" ht="19.5" customHeight="1">
      <c r="A32" s="28"/>
      <c r="B32" s="62"/>
      <c r="C32" s="60" t="s">
        <v>42</v>
      </c>
      <c r="D32" s="7">
        <v>1820.75</v>
      </c>
    </row>
    <row r="33" spans="1:4" ht="19.5" customHeight="1">
      <c r="A33" s="28"/>
      <c r="B33" s="62"/>
      <c r="C33" s="60" t="s">
        <v>43</v>
      </c>
      <c r="D33" s="7">
        <v>243</v>
      </c>
    </row>
    <row r="34" spans="1:4" ht="19.5" customHeight="1">
      <c r="A34" s="28"/>
      <c r="B34" s="62"/>
      <c r="C34" s="60" t="s">
        <v>44</v>
      </c>
      <c r="D34" s="7">
        <v>243</v>
      </c>
    </row>
    <row r="35" spans="1:4" ht="19.5" customHeight="1">
      <c r="A35" s="28"/>
      <c r="B35" s="62"/>
      <c r="C35" s="60" t="s">
        <v>45</v>
      </c>
      <c r="D35" s="7">
        <v>3876.9</v>
      </c>
    </row>
    <row r="36" spans="1:4" ht="19.5" customHeight="1">
      <c r="A36" s="28"/>
      <c r="B36" s="62"/>
      <c r="C36" s="60" t="s">
        <v>46</v>
      </c>
      <c r="D36" s="7">
        <v>3876.9</v>
      </c>
    </row>
    <row r="37" spans="1:4" ht="19.5" customHeight="1">
      <c r="A37" s="28"/>
      <c r="B37" s="62"/>
      <c r="C37" s="60" t="s">
        <v>103</v>
      </c>
      <c r="D37" s="7">
        <v>551.74</v>
      </c>
    </row>
    <row r="38" spans="1:4" ht="19.5" customHeight="1">
      <c r="A38" s="28"/>
      <c r="B38" s="62"/>
      <c r="C38" s="60" t="s">
        <v>48</v>
      </c>
      <c r="D38" s="7">
        <v>551.74</v>
      </c>
    </row>
    <row r="39" spans="1:4" ht="19.5" customHeight="1">
      <c r="A39" s="28"/>
      <c r="B39" s="62"/>
      <c r="C39" s="60" t="s">
        <v>49</v>
      </c>
      <c r="D39" s="7">
        <v>548.71</v>
      </c>
    </row>
    <row r="40" spans="1:4" ht="19.5" customHeight="1">
      <c r="A40" s="28"/>
      <c r="B40" s="62"/>
      <c r="C40" s="60" t="s">
        <v>50</v>
      </c>
      <c r="D40" s="7">
        <v>3.03</v>
      </c>
    </row>
    <row r="41" spans="1:4" ht="19.5" customHeight="1">
      <c r="A41" s="61" t="s">
        <v>104</v>
      </c>
      <c r="B41" s="62"/>
      <c r="C41" s="23" t="s">
        <v>105</v>
      </c>
      <c r="D41" s="23"/>
    </row>
    <row r="42" spans="1:4" ht="19.5" customHeight="1">
      <c r="A42" s="63" t="s">
        <v>106</v>
      </c>
      <c r="B42" s="62"/>
      <c r="C42" s="64"/>
      <c r="D42" s="64"/>
    </row>
    <row r="43" spans="1:4" ht="19.5" customHeight="1">
      <c r="A43" s="17" t="s">
        <v>62</v>
      </c>
      <c r="B43" s="62">
        <f>B6+B41</f>
        <v>32293.41</v>
      </c>
      <c r="C43" s="17" t="s">
        <v>63</v>
      </c>
      <c r="D43" s="17">
        <f>D6+D41</f>
        <v>32293.410000000003</v>
      </c>
    </row>
    <row r="45" spans="1:2" ht="14.25">
      <c r="A45" s="4" t="s">
        <v>107</v>
      </c>
      <c r="B45" s="4"/>
    </row>
  </sheetData>
  <sheetProtection/>
  <printOptions horizontalCentered="1"/>
  <pageMargins left="0.7513888888888889" right="0.7513888888888889" top="0.7868055555555555" bottom="0.5902777777777778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64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6.875" defaultRowHeight="19.5" customHeight="1"/>
  <cols>
    <col min="1" max="1" width="13.875" style="11" customWidth="1"/>
    <col min="2" max="2" width="30.875" style="11" customWidth="1"/>
    <col min="3" max="3" width="14.875" style="11" customWidth="1"/>
    <col min="4" max="6" width="12.625" style="12" customWidth="1"/>
    <col min="7" max="8" width="12.625" style="11" customWidth="1"/>
    <col min="9" max="233" width="14.625" style="11" customWidth="1"/>
    <col min="234" max="241" width="6.875" style="0" customWidth="1"/>
  </cols>
  <sheetData>
    <row r="1" spans="1:8" s="4" customFormat="1" ht="18.75" customHeight="1">
      <c r="A1" s="13"/>
      <c r="B1" s="13"/>
      <c r="C1" s="13"/>
      <c r="D1" s="12"/>
      <c r="E1" s="12"/>
      <c r="G1" s="11"/>
      <c r="H1" s="14" t="s">
        <v>108</v>
      </c>
    </row>
    <row r="2" spans="1:233" s="9" customFormat="1" ht="24" customHeight="1">
      <c r="A2" s="99" t="s">
        <v>109</v>
      </c>
      <c r="B2" s="100"/>
      <c r="C2" s="100"/>
      <c r="D2" s="100"/>
      <c r="E2" s="100"/>
      <c r="F2" s="100"/>
      <c r="G2" s="90"/>
      <c r="H2" s="90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</row>
    <row r="3" spans="1:8" ht="19.5" customHeight="1">
      <c r="A3" s="101" t="s">
        <v>2</v>
      </c>
      <c r="B3" s="101"/>
      <c r="C3" s="101"/>
      <c r="D3" s="37"/>
      <c r="E3" s="37"/>
      <c r="H3" s="1" t="s">
        <v>3</v>
      </c>
    </row>
    <row r="4" spans="1:8" ht="19.5" customHeight="1">
      <c r="A4" s="102" t="s">
        <v>110</v>
      </c>
      <c r="B4" s="103"/>
      <c r="C4" s="41" t="s">
        <v>111</v>
      </c>
      <c r="D4" s="104" t="s">
        <v>112</v>
      </c>
      <c r="E4" s="105"/>
      <c r="F4" s="105"/>
      <c r="G4" s="104" t="s">
        <v>113</v>
      </c>
      <c r="H4" s="105"/>
    </row>
    <row r="5" spans="1:8" s="10" customFormat="1" ht="23.25" customHeight="1">
      <c r="A5" s="5" t="s">
        <v>114</v>
      </c>
      <c r="B5" s="31" t="s">
        <v>115</v>
      </c>
      <c r="C5" s="41"/>
      <c r="D5" s="20" t="s">
        <v>78</v>
      </c>
      <c r="E5" s="20" t="s">
        <v>90</v>
      </c>
      <c r="F5" s="20" t="s">
        <v>91</v>
      </c>
      <c r="G5" s="20" t="s">
        <v>116</v>
      </c>
      <c r="H5" s="20" t="s">
        <v>117</v>
      </c>
    </row>
    <row r="6" spans="1:241" s="35" customFormat="1" ht="21" customHeight="1">
      <c r="A6" s="102" t="s">
        <v>78</v>
      </c>
      <c r="B6" s="102"/>
      <c r="C6" s="38">
        <f>C7+C10+C21+C53</f>
        <v>33448.269159999996</v>
      </c>
      <c r="D6" s="38">
        <f>D7+D10+D21+D53</f>
        <v>32293.410000000003</v>
      </c>
      <c r="E6" s="38">
        <f>E7+E10+E21+E53</f>
        <v>3586.0200000000004</v>
      </c>
      <c r="F6" s="38">
        <f>F7+F10+F21+F53</f>
        <v>28707.390000000003</v>
      </c>
      <c r="G6" s="38">
        <f>D6-C6</f>
        <v>-1154.8591599999927</v>
      </c>
      <c r="H6" s="39">
        <f>G6/C6</f>
        <v>-0.03452672407279782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36"/>
      <c r="IA6" s="36"/>
      <c r="IB6" s="36"/>
      <c r="IC6" s="36"/>
      <c r="ID6" s="36"/>
      <c r="IE6" s="36"/>
      <c r="IF6" s="36"/>
      <c r="IG6" s="36"/>
    </row>
    <row r="7" spans="1:241" s="35" customFormat="1" ht="21" customHeight="1">
      <c r="A7" s="40" t="s">
        <v>118</v>
      </c>
      <c r="B7" s="28" t="s">
        <v>119</v>
      </c>
      <c r="C7" s="38">
        <f>C8</f>
        <v>106.98</v>
      </c>
      <c r="D7" s="38"/>
      <c r="E7" s="38"/>
      <c r="F7" s="38"/>
      <c r="G7" s="38">
        <f aca="true" t="shared" si="0" ref="G7:G18">D7-C7</f>
        <v>-106.98</v>
      </c>
      <c r="H7" s="39">
        <f aca="true" t="shared" si="1" ref="H7:H19">G7/C7</f>
        <v>-1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36"/>
      <c r="IA7" s="36"/>
      <c r="IB7" s="36"/>
      <c r="IC7" s="36"/>
      <c r="ID7" s="36"/>
      <c r="IE7" s="36"/>
      <c r="IF7" s="36"/>
      <c r="IG7" s="36"/>
    </row>
    <row r="8" spans="1:246" s="35" customFormat="1" ht="19.5" customHeight="1">
      <c r="A8" s="42" t="s">
        <v>120</v>
      </c>
      <c r="B8" s="43" t="s">
        <v>121</v>
      </c>
      <c r="C8" s="38">
        <v>106.98</v>
      </c>
      <c r="D8" s="44"/>
      <c r="E8" s="45"/>
      <c r="F8" s="45"/>
      <c r="G8" s="38">
        <f t="shared" si="0"/>
        <v>-106.98</v>
      </c>
      <c r="H8" s="39">
        <f t="shared" si="1"/>
        <v>-1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5" customFormat="1" ht="19.5" customHeight="1">
      <c r="A9" s="46" t="s">
        <v>122</v>
      </c>
      <c r="B9" s="43" t="s">
        <v>123</v>
      </c>
      <c r="C9" s="38">
        <v>106.98</v>
      </c>
      <c r="D9" s="44"/>
      <c r="E9" s="45"/>
      <c r="F9" s="45"/>
      <c r="G9" s="38">
        <f t="shared" si="0"/>
        <v>-106.98</v>
      </c>
      <c r="H9" s="39">
        <f t="shared" si="1"/>
        <v>-1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1" s="35" customFormat="1" ht="21" customHeight="1">
      <c r="A10" s="40" t="s">
        <v>124</v>
      </c>
      <c r="B10" s="28" t="s">
        <v>125</v>
      </c>
      <c r="C10" s="38">
        <f>C11+C14</f>
        <v>683.69</v>
      </c>
      <c r="D10" s="38">
        <f>D11+D14</f>
        <v>416.11</v>
      </c>
      <c r="E10" s="38">
        <f>E11+E14</f>
        <v>416.11</v>
      </c>
      <c r="F10" s="38">
        <f>F11+F14</f>
        <v>0</v>
      </c>
      <c r="G10" s="38">
        <f t="shared" si="0"/>
        <v>-267.58000000000004</v>
      </c>
      <c r="H10" s="39">
        <f t="shared" si="1"/>
        <v>-0.3913762085155553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36"/>
      <c r="IA10" s="36"/>
      <c r="IB10" s="36"/>
      <c r="IC10" s="36"/>
      <c r="ID10" s="36"/>
      <c r="IE10" s="36"/>
      <c r="IF10" s="36"/>
      <c r="IG10" s="36"/>
    </row>
    <row r="11" spans="1:246" s="35" customFormat="1" ht="19.5" customHeight="1">
      <c r="A11" s="42" t="s">
        <v>126</v>
      </c>
      <c r="B11" s="43" t="s">
        <v>127</v>
      </c>
      <c r="C11" s="38">
        <v>200.73</v>
      </c>
      <c r="D11" s="44"/>
      <c r="E11" s="45"/>
      <c r="F11" s="45"/>
      <c r="G11" s="38">
        <f t="shared" si="0"/>
        <v>-200.73</v>
      </c>
      <c r="H11" s="39">
        <f t="shared" si="1"/>
        <v>-1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</row>
    <row r="12" spans="1:246" s="35" customFormat="1" ht="19.5" customHeight="1">
      <c r="A12" s="46" t="s">
        <v>128</v>
      </c>
      <c r="B12" s="43" t="s">
        <v>129</v>
      </c>
      <c r="C12" s="38">
        <v>57.15</v>
      </c>
      <c r="D12" s="44"/>
      <c r="E12" s="45"/>
      <c r="F12" s="45"/>
      <c r="G12" s="38">
        <f t="shared" si="0"/>
        <v>-57.15</v>
      </c>
      <c r="H12" s="39">
        <f t="shared" si="1"/>
        <v>-1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</row>
    <row r="13" spans="1:233" s="36" customFormat="1" ht="19.5" customHeight="1">
      <c r="A13" s="46" t="s">
        <v>130</v>
      </c>
      <c r="B13" s="43" t="s">
        <v>131</v>
      </c>
      <c r="C13" s="38">
        <v>143.58</v>
      </c>
      <c r="D13" s="44"/>
      <c r="E13" s="45"/>
      <c r="F13" s="45"/>
      <c r="G13" s="38">
        <f t="shared" si="0"/>
        <v>-143.58</v>
      </c>
      <c r="H13" s="39">
        <f t="shared" si="1"/>
        <v>-1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</row>
    <row r="14" spans="1:233" s="36" customFormat="1" ht="19.5" customHeight="1">
      <c r="A14" s="42">
        <v>20805</v>
      </c>
      <c r="B14" s="43" t="s">
        <v>11</v>
      </c>
      <c r="C14" s="38">
        <f>SUM(C15:C20)</f>
        <v>482.96000000000004</v>
      </c>
      <c r="D14" s="38">
        <f>SUM(D15:D20)</f>
        <v>416.11</v>
      </c>
      <c r="E14" s="38">
        <f>SUM(E15:E20)</f>
        <v>416.11</v>
      </c>
      <c r="F14" s="38">
        <f>SUM(F15:F20)</f>
        <v>0</v>
      </c>
      <c r="G14" s="38">
        <f t="shared" si="0"/>
        <v>-66.85000000000002</v>
      </c>
      <c r="H14" s="39">
        <f t="shared" si="1"/>
        <v>-0.13841726022859038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</row>
    <row r="15" spans="1:233" s="36" customFormat="1" ht="19.5" customHeight="1">
      <c r="A15" s="46">
        <v>2080501</v>
      </c>
      <c r="B15" s="43" t="s">
        <v>13</v>
      </c>
      <c r="C15" s="38"/>
      <c r="D15" s="44">
        <f>E15+F15</f>
        <v>33.34</v>
      </c>
      <c r="E15" s="45">
        <v>33.34</v>
      </c>
      <c r="F15" s="45">
        <v>0</v>
      </c>
      <c r="G15" s="38">
        <f t="shared" si="0"/>
        <v>33.34</v>
      </c>
      <c r="H15" s="39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</row>
    <row r="16" spans="1:233" s="36" customFormat="1" ht="19.5" customHeight="1">
      <c r="A16" s="46" t="s">
        <v>132</v>
      </c>
      <c r="B16" s="43" t="s">
        <v>15</v>
      </c>
      <c r="C16" s="38"/>
      <c r="D16" s="44">
        <f>E16+F16</f>
        <v>106.46000000000001</v>
      </c>
      <c r="E16" s="45">
        <v>106.46</v>
      </c>
      <c r="F16" s="45">
        <v>0</v>
      </c>
      <c r="G16" s="38">
        <f t="shared" si="0"/>
        <v>106.46000000000001</v>
      </c>
      <c r="H16" s="3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</row>
    <row r="17" spans="1:233" s="36" customFormat="1" ht="19.5" customHeight="1">
      <c r="A17" s="46">
        <v>2080504</v>
      </c>
      <c r="B17" s="43" t="s">
        <v>133</v>
      </c>
      <c r="C17" s="38">
        <v>44.67</v>
      </c>
      <c r="D17" s="44"/>
      <c r="E17" s="45"/>
      <c r="F17" s="45"/>
      <c r="G17" s="38">
        <f t="shared" si="0"/>
        <v>-44.67</v>
      </c>
      <c r="H17" s="39">
        <f t="shared" si="1"/>
        <v>-1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</row>
    <row r="18" spans="1:233" s="36" customFormat="1" ht="19.5" customHeight="1">
      <c r="A18" s="46" t="s">
        <v>134</v>
      </c>
      <c r="B18" s="43" t="s">
        <v>17</v>
      </c>
      <c r="C18" s="38">
        <v>204.31</v>
      </c>
      <c r="D18" s="44">
        <f>E18+F18</f>
        <v>184.20000000000002</v>
      </c>
      <c r="E18" s="45">
        <v>184.2</v>
      </c>
      <c r="F18" s="45">
        <v>0</v>
      </c>
      <c r="G18" s="38">
        <f t="shared" si="0"/>
        <v>-20.109999999999985</v>
      </c>
      <c r="H18" s="39">
        <f t="shared" si="1"/>
        <v>-0.09842885810777732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</row>
    <row r="19" spans="1:233" s="36" customFormat="1" ht="19.5" customHeight="1">
      <c r="A19" s="46" t="s">
        <v>135</v>
      </c>
      <c r="B19" s="43" t="s">
        <v>19</v>
      </c>
      <c r="C19" s="38">
        <v>93.62</v>
      </c>
      <c r="D19" s="44">
        <f>E19+F19</f>
        <v>92.11</v>
      </c>
      <c r="E19" s="45">
        <v>92.11</v>
      </c>
      <c r="F19" s="45">
        <v>0</v>
      </c>
      <c r="G19" s="38">
        <f aca="true" t="shared" si="2" ref="G19:G39">D19-C19</f>
        <v>-1.5100000000000051</v>
      </c>
      <c r="H19" s="39">
        <f t="shared" si="1"/>
        <v>-0.01612903225806457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</row>
    <row r="20" spans="1:233" s="36" customFormat="1" ht="19.5" customHeight="1">
      <c r="A20" s="46">
        <v>2080599</v>
      </c>
      <c r="B20" s="43" t="s">
        <v>136</v>
      </c>
      <c r="C20" s="38">
        <v>140.36</v>
      </c>
      <c r="D20" s="44"/>
      <c r="E20" s="45"/>
      <c r="F20" s="45"/>
      <c r="G20" s="38">
        <f t="shared" si="2"/>
        <v>-140.36</v>
      </c>
      <c r="H20" s="39">
        <f aca="true" t="shared" si="3" ref="H20:H39">G20/C20</f>
        <v>-1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</row>
    <row r="21" spans="1:233" s="36" customFormat="1" ht="19.5" customHeight="1">
      <c r="A21" s="47" t="s">
        <v>137</v>
      </c>
      <c r="B21" s="43" t="s">
        <v>138</v>
      </c>
      <c r="C21" s="38">
        <f>C22+C24+C29+C32+C39+C42+C45+C47+C49+C51</f>
        <v>32123.889999999996</v>
      </c>
      <c r="D21" s="38">
        <f>D22+D24+D29+D32+D39+D42+D45+D47+D49+D51</f>
        <v>31325.56</v>
      </c>
      <c r="E21" s="38">
        <f>E22+E24+E29+E32+E39+E42+E45+E47+E49+E51</f>
        <v>2618.17</v>
      </c>
      <c r="F21" s="38">
        <f>F22+F24+F29+F32+F39+F42+F45+F47+F49+F51</f>
        <v>28707.390000000003</v>
      </c>
      <c r="G21" s="38">
        <f t="shared" si="2"/>
        <v>-798.3299999999945</v>
      </c>
      <c r="H21" s="39">
        <f t="shared" si="3"/>
        <v>-0.02485159798517535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</row>
    <row r="22" spans="1:233" s="36" customFormat="1" ht="19.5" customHeight="1">
      <c r="A22" s="42" t="s">
        <v>139</v>
      </c>
      <c r="B22" s="43" t="s">
        <v>23</v>
      </c>
      <c r="C22" s="38">
        <f>C23</f>
        <v>1027.22</v>
      </c>
      <c r="D22" s="44">
        <f aca="true" t="shared" si="4" ref="D22:D30">E22+F22</f>
        <v>855.46</v>
      </c>
      <c r="E22" s="45">
        <v>855.46</v>
      </c>
      <c r="F22" s="45">
        <v>0</v>
      </c>
      <c r="G22" s="38">
        <f t="shared" si="2"/>
        <v>-171.76</v>
      </c>
      <c r="H22" s="39">
        <f t="shared" si="3"/>
        <v>-0.16720858238741457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</row>
    <row r="23" spans="1:233" s="36" customFormat="1" ht="19.5" customHeight="1">
      <c r="A23" s="46" t="s">
        <v>140</v>
      </c>
      <c r="B23" s="43" t="s">
        <v>25</v>
      </c>
      <c r="C23" s="38">
        <v>1027.22</v>
      </c>
      <c r="D23" s="44">
        <f t="shared" si="4"/>
        <v>855.46</v>
      </c>
      <c r="E23" s="45">
        <v>855.46</v>
      </c>
      <c r="F23" s="45">
        <v>0</v>
      </c>
      <c r="G23" s="38">
        <f t="shared" si="2"/>
        <v>-171.76</v>
      </c>
      <c r="H23" s="39">
        <f t="shared" si="3"/>
        <v>-0.16720858238741457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</row>
    <row r="24" spans="1:233" s="36" customFormat="1" ht="19.5" customHeight="1">
      <c r="A24" s="42" t="s">
        <v>141</v>
      </c>
      <c r="B24" s="43" t="s">
        <v>26</v>
      </c>
      <c r="C24" s="38">
        <f>SUM(C25:C28)</f>
        <v>12054.5</v>
      </c>
      <c r="D24" s="44">
        <f t="shared" si="4"/>
        <v>11492.5</v>
      </c>
      <c r="E24" s="45">
        <v>0</v>
      </c>
      <c r="F24" s="45">
        <v>11492.5</v>
      </c>
      <c r="G24" s="38">
        <f t="shared" si="2"/>
        <v>-562</v>
      </c>
      <c r="H24" s="39">
        <f t="shared" si="3"/>
        <v>-0.046621593595752624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</row>
    <row r="25" spans="1:233" s="36" customFormat="1" ht="19.5" customHeight="1">
      <c r="A25" s="46" t="s">
        <v>142</v>
      </c>
      <c r="B25" s="43" t="s">
        <v>27</v>
      </c>
      <c r="C25" s="38">
        <v>11044</v>
      </c>
      <c r="D25" s="44">
        <f t="shared" si="4"/>
        <v>10968</v>
      </c>
      <c r="E25" s="45">
        <v>0</v>
      </c>
      <c r="F25" s="45">
        <v>10968</v>
      </c>
      <c r="G25" s="38">
        <f t="shared" si="2"/>
        <v>-76</v>
      </c>
      <c r="H25" s="39">
        <f t="shared" si="3"/>
        <v>-0.006881564650488953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</row>
    <row r="26" spans="1:233" s="36" customFormat="1" ht="19.5" customHeight="1">
      <c r="A26" s="46" t="s">
        <v>143</v>
      </c>
      <c r="B26" s="43" t="s">
        <v>28</v>
      </c>
      <c r="C26" s="38">
        <v>150</v>
      </c>
      <c r="D26" s="44">
        <f t="shared" si="4"/>
        <v>150</v>
      </c>
      <c r="E26" s="45">
        <v>0</v>
      </c>
      <c r="F26" s="45">
        <v>150</v>
      </c>
      <c r="G26" s="38">
        <f t="shared" si="2"/>
        <v>0</v>
      </c>
      <c r="H26" s="39">
        <f t="shared" si="3"/>
        <v>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</row>
    <row r="27" spans="1:233" s="36" customFormat="1" ht="19.5" customHeight="1">
      <c r="A27" s="46" t="s">
        <v>144</v>
      </c>
      <c r="B27" s="43" t="s">
        <v>29</v>
      </c>
      <c r="C27" s="38">
        <v>42.5</v>
      </c>
      <c r="D27" s="44">
        <f t="shared" si="4"/>
        <v>42.5</v>
      </c>
      <c r="E27" s="45">
        <v>0</v>
      </c>
      <c r="F27" s="45">
        <v>42.5</v>
      </c>
      <c r="G27" s="38">
        <f t="shared" si="2"/>
        <v>0</v>
      </c>
      <c r="H27" s="39">
        <f t="shared" si="3"/>
        <v>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</row>
    <row r="28" spans="1:233" s="36" customFormat="1" ht="19.5" customHeight="1">
      <c r="A28" s="46" t="s">
        <v>145</v>
      </c>
      <c r="B28" s="43" t="s">
        <v>30</v>
      </c>
      <c r="C28" s="38">
        <v>818</v>
      </c>
      <c r="D28" s="44">
        <f t="shared" si="4"/>
        <v>332</v>
      </c>
      <c r="E28" s="45">
        <v>0</v>
      </c>
      <c r="F28" s="45">
        <v>332</v>
      </c>
      <c r="G28" s="38">
        <f t="shared" si="2"/>
        <v>-486</v>
      </c>
      <c r="H28" s="39">
        <f t="shared" si="3"/>
        <v>-0.5941320293398533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</row>
    <row r="29" spans="1:233" s="36" customFormat="1" ht="19.5" customHeight="1">
      <c r="A29" s="42" t="s">
        <v>146</v>
      </c>
      <c r="B29" s="43" t="s">
        <v>31</v>
      </c>
      <c r="C29" s="38">
        <f>C30+C31</f>
        <v>5974.04</v>
      </c>
      <c r="D29" s="44">
        <f t="shared" si="4"/>
        <v>5826</v>
      </c>
      <c r="E29" s="45">
        <v>0</v>
      </c>
      <c r="F29" s="45">
        <v>5826</v>
      </c>
      <c r="G29" s="38">
        <f t="shared" si="2"/>
        <v>-148.03999999999996</v>
      </c>
      <c r="H29" s="39">
        <f t="shared" si="3"/>
        <v>-0.02478055051522922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</row>
    <row r="30" spans="1:233" s="36" customFormat="1" ht="19.5" customHeight="1">
      <c r="A30" s="46" t="s">
        <v>147</v>
      </c>
      <c r="B30" s="43" t="s">
        <v>32</v>
      </c>
      <c r="C30" s="38">
        <v>5826</v>
      </c>
      <c r="D30" s="44">
        <f t="shared" si="4"/>
        <v>5826</v>
      </c>
      <c r="E30" s="45">
        <v>0</v>
      </c>
      <c r="F30" s="45">
        <v>5826</v>
      </c>
      <c r="G30" s="38">
        <f t="shared" si="2"/>
        <v>0</v>
      </c>
      <c r="H30" s="39">
        <f t="shared" si="3"/>
        <v>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</row>
    <row r="31" spans="1:233" s="36" customFormat="1" ht="19.5" customHeight="1">
      <c r="A31" s="46">
        <v>2100399</v>
      </c>
      <c r="B31" s="43" t="s">
        <v>148</v>
      </c>
      <c r="C31" s="38">
        <v>148.04</v>
      </c>
      <c r="D31" s="44"/>
      <c r="E31" s="45"/>
      <c r="F31" s="45"/>
      <c r="G31" s="38">
        <f t="shared" si="2"/>
        <v>-148.04</v>
      </c>
      <c r="H31" s="39">
        <f t="shared" si="3"/>
        <v>-1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</row>
    <row r="32" spans="1:233" s="36" customFormat="1" ht="19.5" customHeight="1">
      <c r="A32" s="42" t="s">
        <v>149</v>
      </c>
      <c r="B32" s="43" t="s">
        <v>33</v>
      </c>
      <c r="C32" s="38">
        <f>SUM(C33:C38)</f>
        <v>6522.4800000000005</v>
      </c>
      <c r="D32" s="44">
        <f aca="true" t="shared" si="5" ref="D32:D38">E32+F32</f>
        <v>7125.950000000001</v>
      </c>
      <c r="E32" s="45">
        <v>1762.71</v>
      </c>
      <c r="F32" s="45">
        <v>5363.240000000001</v>
      </c>
      <c r="G32" s="38">
        <f t="shared" si="2"/>
        <v>603.4700000000003</v>
      </c>
      <c r="H32" s="39">
        <f t="shared" si="3"/>
        <v>0.09252155621788034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</row>
    <row r="33" spans="1:233" s="36" customFormat="1" ht="19.5" customHeight="1">
      <c r="A33" s="46" t="s">
        <v>150</v>
      </c>
      <c r="B33" s="43" t="s">
        <v>34</v>
      </c>
      <c r="C33" s="38">
        <v>1010.27</v>
      </c>
      <c r="D33" s="44">
        <f t="shared" si="5"/>
        <v>1013.6700000000001</v>
      </c>
      <c r="E33" s="45">
        <v>469.67</v>
      </c>
      <c r="F33" s="45">
        <v>544</v>
      </c>
      <c r="G33" s="38">
        <f t="shared" si="2"/>
        <v>3.400000000000091</v>
      </c>
      <c r="H33" s="39">
        <f t="shared" si="3"/>
        <v>0.003365436962396281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</row>
    <row r="34" spans="1:233" s="36" customFormat="1" ht="19.5" customHeight="1">
      <c r="A34" s="46" t="s">
        <v>151</v>
      </c>
      <c r="B34" s="43" t="s">
        <v>35</v>
      </c>
      <c r="C34" s="38">
        <v>651.48</v>
      </c>
      <c r="D34" s="44">
        <f t="shared" si="5"/>
        <v>575.87</v>
      </c>
      <c r="E34" s="45">
        <v>550.87</v>
      </c>
      <c r="F34" s="45">
        <v>25</v>
      </c>
      <c r="G34" s="38">
        <f t="shared" si="2"/>
        <v>-75.61000000000001</v>
      </c>
      <c r="H34" s="39">
        <f t="shared" si="3"/>
        <v>-0.1160588199177258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</row>
    <row r="35" spans="1:233" s="36" customFormat="1" ht="19.5" customHeight="1">
      <c r="A35" s="46" t="s">
        <v>152</v>
      </c>
      <c r="B35" s="43" t="s">
        <v>36</v>
      </c>
      <c r="C35" s="38">
        <v>914.59</v>
      </c>
      <c r="D35" s="44">
        <f t="shared" si="5"/>
        <v>807.4100000000001</v>
      </c>
      <c r="E35" s="45">
        <v>742.17</v>
      </c>
      <c r="F35" s="45">
        <v>65.24000000000001</v>
      </c>
      <c r="G35" s="38">
        <f t="shared" si="2"/>
        <v>-107.17999999999995</v>
      </c>
      <c r="H35" s="39">
        <f t="shared" si="3"/>
        <v>-0.11718912299500317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</row>
    <row r="36" spans="1:233" s="36" customFormat="1" ht="19.5" customHeight="1">
      <c r="A36" s="46" t="s">
        <v>153</v>
      </c>
      <c r="B36" s="43" t="s">
        <v>37</v>
      </c>
      <c r="C36" s="38">
        <v>2752.8</v>
      </c>
      <c r="D36" s="44">
        <f t="shared" si="5"/>
        <v>2245.4</v>
      </c>
      <c r="E36" s="45">
        <v>0</v>
      </c>
      <c r="F36" s="45">
        <v>2245.4</v>
      </c>
      <c r="G36" s="38">
        <f t="shared" si="2"/>
        <v>-507.4000000000001</v>
      </c>
      <c r="H36" s="39">
        <f t="shared" si="3"/>
        <v>-0.18432141819238596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</row>
    <row r="37" spans="1:233" s="36" customFormat="1" ht="19.5" customHeight="1">
      <c r="A37" s="46" t="s">
        <v>154</v>
      </c>
      <c r="B37" s="43" t="s">
        <v>38</v>
      </c>
      <c r="C37" s="38">
        <v>245.54</v>
      </c>
      <c r="D37" s="44">
        <f t="shared" si="5"/>
        <v>1566</v>
      </c>
      <c r="E37" s="45">
        <v>0</v>
      </c>
      <c r="F37" s="45">
        <v>1566</v>
      </c>
      <c r="G37" s="38">
        <f t="shared" si="2"/>
        <v>1320.46</v>
      </c>
      <c r="H37" s="39">
        <f t="shared" si="3"/>
        <v>5.377779587847194</v>
      </c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</row>
    <row r="38" spans="1:233" s="36" customFormat="1" ht="19.5" customHeight="1">
      <c r="A38" s="46" t="s">
        <v>155</v>
      </c>
      <c r="B38" s="43" t="s">
        <v>39</v>
      </c>
      <c r="C38" s="38">
        <v>947.8</v>
      </c>
      <c r="D38" s="44">
        <f t="shared" si="5"/>
        <v>917.6</v>
      </c>
      <c r="E38" s="45">
        <v>0</v>
      </c>
      <c r="F38" s="45">
        <v>917.6</v>
      </c>
      <c r="G38" s="38">
        <f t="shared" si="2"/>
        <v>-30.199999999999932</v>
      </c>
      <c r="H38" s="39">
        <f t="shared" si="3"/>
        <v>-0.03186326229162263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</row>
    <row r="39" spans="1:233" s="36" customFormat="1" ht="19.5" customHeight="1">
      <c r="A39" s="42">
        <v>21006</v>
      </c>
      <c r="B39" s="43" t="s">
        <v>156</v>
      </c>
      <c r="C39" s="38">
        <f>SUM(C40:C41)</f>
        <v>154.4</v>
      </c>
      <c r="D39" s="44"/>
      <c r="E39" s="45"/>
      <c r="F39" s="45"/>
      <c r="G39" s="38">
        <f t="shared" si="2"/>
        <v>-154.4</v>
      </c>
      <c r="H39" s="39">
        <f t="shared" si="3"/>
        <v>-1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</row>
    <row r="40" spans="1:233" s="36" customFormat="1" ht="19.5" customHeight="1">
      <c r="A40" s="46">
        <v>2100601</v>
      </c>
      <c r="B40" s="43" t="s">
        <v>157</v>
      </c>
      <c r="C40" s="38">
        <v>4.4</v>
      </c>
      <c r="D40" s="44"/>
      <c r="E40" s="45"/>
      <c r="F40" s="45"/>
      <c r="G40" s="38">
        <f aca="true" t="shared" si="6" ref="G40:G56">D40-C40</f>
        <v>-4.4</v>
      </c>
      <c r="H40" s="39">
        <f aca="true" t="shared" si="7" ref="H40:H56">G40/C40</f>
        <v>-1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</row>
    <row r="41" spans="1:233" s="36" customFormat="1" ht="19.5" customHeight="1">
      <c r="A41" s="46">
        <v>2100699</v>
      </c>
      <c r="B41" s="43" t="s">
        <v>158</v>
      </c>
      <c r="C41" s="38">
        <v>150</v>
      </c>
      <c r="D41" s="44"/>
      <c r="E41" s="45"/>
      <c r="F41" s="45"/>
      <c r="G41" s="38">
        <f t="shared" si="6"/>
        <v>-150</v>
      </c>
      <c r="H41" s="39">
        <f t="shared" si="7"/>
        <v>-1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</row>
    <row r="42" spans="1:233" s="36" customFormat="1" ht="19.5" customHeight="1">
      <c r="A42" s="42" t="s">
        <v>159</v>
      </c>
      <c r="B42" s="43" t="s">
        <v>40</v>
      </c>
      <c r="C42" s="38">
        <f>C43+C44</f>
        <v>1901.4899999999998</v>
      </c>
      <c r="D42" s="44">
        <f>E42+F42</f>
        <v>1905.75</v>
      </c>
      <c r="E42" s="45">
        <v>0</v>
      </c>
      <c r="F42" s="45">
        <v>1905.75</v>
      </c>
      <c r="G42" s="38">
        <f t="shared" si="6"/>
        <v>4.260000000000218</v>
      </c>
      <c r="H42" s="39">
        <f t="shared" si="7"/>
        <v>0.002240348358392744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</row>
    <row r="43" spans="1:233" s="36" customFormat="1" ht="19.5" customHeight="1">
      <c r="A43" s="46" t="s">
        <v>160</v>
      </c>
      <c r="B43" s="43" t="s">
        <v>41</v>
      </c>
      <c r="C43" s="38">
        <v>49.87</v>
      </c>
      <c r="D43" s="44">
        <f>E43+F43</f>
        <v>85</v>
      </c>
      <c r="E43" s="45">
        <v>0</v>
      </c>
      <c r="F43" s="45">
        <v>85</v>
      </c>
      <c r="G43" s="38">
        <f t="shared" si="6"/>
        <v>35.13</v>
      </c>
      <c r="H43" s="39">
        <f t="shared" si="7"/>
        <v>0.7044315219570885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</row>
    <row r="44" spans="1:233" s="36" customFormat="1" ht="19.5" customHeight="1">
      <c r="A44" s="46" t="s">
        <v>161</v>
      </c>
      <c r="B44" s="43" t="s">
        <v>42</v>
      </c>
      <c r="C44" s="38">
        <v>1851.62</v>
      </c>
      <c r="D44" s="44">
        <f>E44+F44</f>
        <v>1820.75</v>
      </c>
      <c r="E44" s="45">
        <v>0</v>
      </c>
      <c r="F44" s="45">
        <v>1820.75</v>
      </c>
      <c r="G44" s="38">
        <f t="shared" si="6"/>
        <v>-30.86999999999989</v>
      </c>
      <c r="H44" s="39">
        <f t="shared" si="7"/>
        <v>-0.01667188732029244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</row>
    <row r="45" spans="1:233" s="36" customFormat="1" ht="19.5" customHeight="1">
      <c r="A45" s="42" t="s">
        <v>162</v>
      </c>
      <c r="B45" s="43" t="s">
        <v>163</v>
      </c>
      <c r="C45" s="38">
        <v>21.8</v>
      </c>
      <c r="D45" s="44"/>
      <c r="E45" s="45"/>
      <c r="F45" s="45"/>
      <c r="G45" s="38">
        <f t="shared" si="6"/>
        <v>-21.8</v>
      </c>
      <c r="H45" s="39">
        <f t="shared" si="7"/>
        <v>-1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</row>
    <row r="46" spans="1:233" s="36" customFormat="1" ht="19.5" customHeight="1">
      <c r="A46" s="46" t="s">
        <v>164</v>
      </c>
      <c r="B46" s="43" t="s">
        <v>165</v>
      </c>
      <c r="C46" s="38">
        <v>21.8</v>
      </c>
      <c r="D46" s="44"/>
      <c r="E46" s="45"/>
      <c r="F46" s="45"/>
      <c r="G46" s="38">
        <f t="shared" si="6"/>
        <v>-21.8</v>
      </c>
      <c r="H46" s="39">
        <f t="shared" si="7"/>
        <v>-1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</row>
    <row r="47" spans="1:233" s="36" customFormat="1" ht="19.5" customHeight="1">
      <c r="A47" s="42" t="s">
        <v>166</v>
      </c>
      <c r="B47" s="43" t="s">
        <v>167</v>
      </c>
      <c r="C47" s="38">
        <v>5</v>
      </c>
      <c r="D47" s="44"/>
      <c r="E47" s="45"/>
      <c r="F47" s="45"/>
      <c r="G47" s="38">
        <f t="shared" si="6"/>
        <v>-5</v>
      </c>
      <c r="H47" s="39">
        <f t="shared" si="7"/>
        <v>-1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</row>
    <row r="48" spans="1:233" s="36" customFormat="1" ht="19.5" customHeight="1">
      <c r="A48" s="46" t="s">
        <v>168</v>
      </c>
      <c r="B48" s="43" t="s">
        <v>169</v>
      </c>
      <c r="C48" s="38">
        <v>5</v>
      </c>
      <c r="D48" s="44"/>
      <c r="E48" s="45"/>
      <c r="F48" s="45"/>
      <c r="G48" s="38">
        <f t="shared" si="6"/>
        <v>-5</v>
      </c>
      <c r="H48" s="39">
        <f t="shared" si="7"/>
        <v>-1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</row>
    <row r="49" spans="1:233" s="36" customFormat="1" ht="19.5" customHeight="1">
      <c r="A49" s="42" t="s">
        <v>170</v>
      </c>
      <c r="B49" s="43" t="s">
        <v>43</v>
      </c>
      <c r="C49" s="38">
        <f>C50</f>
        <v>112.21</v>
      </c>
      <c r="D49" s="44">
        <f aca="true" t="shared" si="8" ref="D49:D56">E49+F49</f>
        <v>243</v>
      </c>
      <c r="E49" s="45">
        <v>0</v>
      </c>
      <c r="F49" s="45">
        <v>243</v>
      </c>
      <c r="G49" s="38">
        <f t="shared" si="6"/>
        <v>130.79000000000002</v>
      </c>
      <c r="H49" s="39">
        <f t="shared" si="7"/>
        <v>1.165582390161305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</row>
    <row r="50" spans="1:233" s="36" customFormat="1" ht="19.5" customHeight="1">
      <c r="A50" s="46" t="s">
        <v>171</v>
      </c>
      <c r="B50" s="43" t="s">
        <v>44</v>
      </c>
      <c r="C50" s="38">
        <v>112.21</v>
      </c>
      <c r="D50" s="44">
        <f t="shared" si="8"/>
        <v>243</v>
      </c>
      <c r="E50" s="45">
        <v>0</v>
      </c>
      <c r="F50" s="45">
        <v>243</v>
      </c>
      <c r="G50" s="38">
        <f t="shared" si="6"/>
        <v>130.79000000000002</v>
      </c>
      <c r="H50" s="39">
        <f t="shared" si="7"/>
        <v>1.165582390161305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</row>
    <row r="51" spans="1:233" s="36" customFormat="1" ht="19.5" customHeight="1">
      <c r="A51" s="42" t="s">
        <v>172</v>
      </c>
      <c r="B51" s="43" t="s">
        <v>45</v>
      </c>
      <c r="C51" s="38">
        <f>C52</f>
        <v>4350.75</v>
      </c>
      <c r="D51" s="44">
        <f t="shared" si="8"/>
        <v>3876.9</v>
      </c>
      <c r="E51" s="45">
        <v>0</v>
      </c>
      <c r="F51" s="45">
        <v>3876.9</v>
      </c>
      <c r="G51" s="38">
        <f t="shared" si="6"/>
        <v>-473.8499999999999</v>
      </c>
      <c r="H51" s="39">
        <f t="shared" si="7"/>
        <v>-0.10891225650749868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</row>
    <row r="52" spans="1:233" s="36" customFormat="1" ht="19.5" customHeight="1">
      <c r="A52" s="46" t="s">
        <v>173</v>
      </c>
      <c r="B52" s="43" t="s">
        <v>46</v>
      </c>
      <c r="C52" s="38">
        <v>4350.75</v>
      </c>
      <c r="D52" s="44">
        <f t="shared" si="8"/>
        <v>3876.9</v>
      </c>
      <c r="E52" s="45">
        <v>0</v>
      </c>
      <c r="F52" s="45">
        <v>3876.9</v>
      </c>
      <c r="G52" s="38">
        <f t="shared" si="6"/>
        <v>-473.8499999999999</v>
      </c>
      <c r="H52" s="39">
        <f t="shared" si="7"/>
        <v>-0.10891225650749868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</row>
    <row r="53" spans="1:233" s="36" customFormat="1" ht="19.5" customHeight="1">
      <c r="A53" s="47" t="s">
        <v>174</v>
      </c>
      <c r="B53" s="43" t="s">
        <v>175</v>
      </c>
      <c r="C53" s="38">
        <f>C54</f>
        <v>533.70916</v>
      </c>
      <c r="D53" s="38">
        <f>D54</f>
        <v>551.74</v>
      </c>
      <c r="E53" s="38">
        <f>E54</f>
        <v>551.74</v>
      </c>
      <c r="F53" s="38">
        <f>F54</f>
        <v>0</v>
      </c>
      <c r="G53" s="38">
        <f t="shared" si="6"/>
        <v>18.030840000000012</v>
      </c>
      <c r="H53" s="39">
        <f t="shared" si="7"/>
        <v>0.03378401824694186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</row>
    <row r="54" spans="1:233" s="36" customFormat="1" ht="19.5" customHeight="1">
      <c r="A54" s="42" t="s">
        <v>176</v>
      </c>
      <c r="B54" s="43" t="s">
        <v>48</v>
      </c>
      <c r="C54" s="38">
        <v>533.70916</v>
      </c>
      <c r="D54" s="44">
        <f t="shared" si="8"/>
        <v>551.74</v>
      </c>
      <c r="E54" s="45">
        <v>551.74</v>
      </c>
      <c r="F54" s="45">
        <v>0</v>
      </c>
      <c r="G54" s="38">
        <f t="shared" si="6"/>
        <v>18.030840000000012</v>
      </c>
      <c r="H54" s="39">
        <f t="shared" si="7"/>
        <v>0.03378401824694186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</row>
    <row r="55" spans="1:233" s="36" customFormat="1" ht="19.5" customHeight="1">
      <c r="A55" s="46" t="s">
        <v>177</v>
      </c>
      <c r="B55" s="43" t="s">
        <v>49</v>
      </c>
      <c r="C55" s="38">
        <v>530.68</v>
      </c>
      <c r="D55" s="44">
        <f t="shared" si="8"/>
        <v>548.71</v>
      </c>
      <c r="E55" s="45">
        <v>548.71</v>
      </c>
      <c r="F55" s="45">
        <v>0</v>
      </c>
      <c r="G55" s="38">
        <f t="shared" si="6"/>
        <v>18.030000000000086</v>
      </c>
      <c r="H55" s="39">
        <f t="shared" si="7"/>
        <v>0.03397527700309054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</row>
    <row r="56" spans="1:233" s="36" customFormat="1" ht="19.5" customHeight="1">
      <c r="A56" s="46" t="s">
        <v>178</v>
      </c>
      <c r="B56" s="43" t="s">
        <v>50</v>
      </c>
      <c r="C56" s="38">
        <v>3.03</v>
      </c>
      <c r="D56" s="44">
        <f t="shared" si="8"/>
        <v>3.0300000000000002</v>
      </c>
      <c r="E56" s="45">
        <v>3.03</v>
      </c>
      <c r="F56" s="45">
        <v>0</v>
      </c>
      <c r="G56" s="38">
        <f t="shared" si="6"/>
        <v>0</v>
      </c>
      <c r="H56" s="39">
        <f t="shared" si="7"/>
        <v>0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</row>
    <row r="57" spans="1:233" s="36" customFormat="1" ht="19.5" customHeight="1">
      <c r="A57" s="48"/>
      <c r="B57" s="48"/>
      <c r="C57" s="48"/>
      <c r="D57" s="49"/>
      <c r="E57" s="49"/>
      <c r="F57" s="49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</row>
    <row r="58" spans="1:233" s="36" customFormat="1" ht="19.5" customHeight="1">
      <c r="A58" s="106" t="s">
        <v>107</v>
      </c>
      <c r="B58" s="106"/>
      <c r="C58" s="50"/>
      <c r="D58" s="49"/>
      <c r="E58" s="49"/>
      <c r="F58" s="49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</row>
    <row r="59" spans="1:233" s="36" customFormat="1" ht="19.5" customHeight="1">
      <c r="A59" s="48"/>
      <c r="B59" s="48"/>
      <c r="C59" s="48"/>
      <c r="D59" s="49"/>
      <c r="E59" s="49"/>
      <c r="F59" s="49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</row>
    <row r="60" spans="1:233" s="36" customFormat="1" ht="19.5" customHeight="1">
      <c r="A60" s="48"/>
      <c r="B60" s="48"/>
      <c r="C60" s="48"/>
      <c r="D60" s="49"/>
      <c r="E60" s="49"/>
      <c r="F60" s="49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</row>
    <row r="61" spans="1:233" s="36" customFormat="1" ht="19.5" customHeight="1">
      <c r="A61" s="48"/>
      <c r="B61" s="48"/>
      <c r="C61" s="48"/>
      <c r="D61" s="49"/>
      <c r="E61" s="49"/>
      <c r="F61" s="49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</row>
    <row r="62" spans="1:233" s="36" customFormat="1" ht="19.5" customHeight="1">
      <c r="A62" s="48"/>
      <c r="B62" s="48"/>
      <c r="C62" s="48"/>
      <c r="D62" s="49"/>
      <c r="E62" s="49"/>
      <c r="F62" s="49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</row>
    <row r="63" spans="1:233" s="36" customFormat="1" ht="19.5" customHeight="1">
      <c r="A63" s="48"/>
      <c r="B63" s="48"/>
      <c r="C63" s="48"/>
      <c r="D63" s="49"/>
      <c r="E63" s="49"/>
      <c r="F63" s="49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</row>
    <row r="64" spans="1:233" s="36" customFormat="1" ht="19.5" customHeight="1">
      <c r="A64" s="48"/>
      <c r="B64" s="48"/>
      <c r="C64" s="48"/>
      <c r="D64" s="49"/>
      <c r="E64" s="49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</row>
  </sheetData>
  <sheetProtection/>
  <mergeCells count="8">
    <mergeCell ref="A6:B6"/>
    <mergeCell ref="A58:B58"/>
    <mergeCell ref="C4:C5"/>
    <mergeCell ref="A2:H2"/>
    <mergeCell ref="A3:C3"/>
    <mergeCell ref="A4:B4"/>
    <mergeCell ref="D4:F4"/>
    <mergeCell ref="G4:H4"/>
  </mergeCells>
  <printOptions horizontalCentered="1"/>
  <pageMargins left="0.7513888888888889" right="0.7513888888888889" top="1" bottom="1" header="0.5" footer="0.5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E32" sqref="E32"/>
    </sheetView>
  </sheetViews>
  <sheetFormatPr defaultColWidth="9.00390625" defaultRowHeight="14.25"/>
  <cols>
    <col min="1" max="1" width="23.875" style="0" customWidth="1"/>
    <col min="2" max="2" width="28.25390625" style="0" customWidth="1"/>
    <col min="3" max="4" width="19.75390625" style="0" customWidth="1"/>
    <col min="5" max="5" width="17.00390625" style="0" customWidth="1"/>
  </cols>
  <sheetData>
    <row r="1" spans="1:5" s="4" customFormat="1" ht="12">
      <c r="A1" s="11"/>
      <c r="E1" s="1" t="s">
        <v>179</v>
      </c>
    </row>
    <row r="2" spans="1:5" s="30" customFormat="1" ht="25.5" customHeight="1">
      <c r="A2" s="107" t="s">
        <v>180</v>
      </c>
      <c r="B2" s="108"/>
      <c r="C2" s="108"/>
      <c r="D2" s="90"/>
      <c r="E2" s="90"/>
    </row>
    <row r="3" spans="1:5" s="4" customFormat="1" ht="26.25" customHeight="1">
      <c r="A3" s="101" t="s">
        <v>2</v>
      </c>
      <c r="B3" s="101"/>
      <c r="C3" s="101"/>
      <c r="E3" s="1" t="s">
        <v>3</v>
      </c>
    </row>
    <row r="4" spans="1:5" ht="24.75" customHeight="1">
      <c r="A4" s="67" t="s">
        <v>181</v>
      </c>
      <c r="B4" s="97"/>
      <c r="C4" s="109" t="s">
        <v>182</v>
      </c>
      <c r="D4" s="110"/>
      <c r="E4" s="111"/>
    </row>
    <row r="5" spans="1:5" ht="24.75" customHeight="1">
      <c r="A5" s="5" t="s">
        <v>114</v>
      </c>
      <c r="B5" s="5" t="s">
        <v>115</v>
      </c>
      <c r="C5" s="5" t="s">
        <v>78</v>
      </c>
      <c r="D5" s="31" t="s">
        <v>183</v>
      </c>
      <c r="E5" s="31" t="s">
        <v>184</v>
      </c>
    </row>
    <row r="6" spans="1:5" ht="19.5" customHeight="1">
      <c r="A6" s="112" t="s">
        <v>78</v>
      </c>
      <c r="B6" s="113"/>
      <c r="C6" s="32">
        <f>C7+C17+C41+C51</f>
        <v>3586.02</v>
      </c>
      <c r="D6" s="32">
        <f>D7+D17+D41+D51</f>
        <v>3054.43</v>
      </c>
      <c r="E6" s="32">
        <f>E7+E17+E41+E51</f>
        <v>531.5899999999999</v>
      </c>
    </row>
    <row r="7" spans="1:5" ht="19.5" customHeight="1">
      <c r="A7" s="33" t="s">
        <v>185</v>
      </c>
      <c r="B7" s="33" t="s">
        <v>186</v>
      </c>
      <c r="C7" s="34">
        <f>D7+E7</f>
        <v>2557.02</v>
      </c>
      <c r="D7" s="34">
        <v>2317.62</v>
      </c>
      <c r="E7" s="34">
        <v>239.4</v>
      </c>
    </row>
    <row r="8" spans="1:5" ht="19.5" customHeight="1">
      <c r="A8" s="33" t="s">
        <v>187</v>
      </c>
      <c r="B8" s="33" t="s">
        <v>188</v>
      </c>
      <c r="C8" s="34">
        <f aca="true" t="shared" si="0" ref="C8:C54">D8+E8</f>
        <v>444.11</v>
      </c>
      <c r="D8" s="34">
        <v>444.11</v>
      </c>
      <c r="E8" s="34">
        <v>0</v>
      </c>
    </row>
    <row r="9" spans="1:5" ht="19.5" customHeight="1">
      <c r="A9" s="33" t="s">
        <v>189</v>
      </c>
      <c r="B9" s="33" t="s">
        <v>190</v>
      </c>
      <c r="C9" s="34">
        <f t="shared" si="0"/>
        <v>654.5400000000001</v>
      </c>
      <c r="D9" s="34">
        <v>654.5400000000001</v>
      </c>
      <c r="E9" s="34">
        <v>0</v>
      </c>
    </row>
    <row r="10" spans="1:5" ht="19.5" customHeight="1">
      <c r="A10" s="33" t="s">
        <v>191</v>
      </c>
      <c r="B10" s="33" t="s">
        <v>192</v>
      </c>
      <c r="C10" s="34">
        <f t="shared" si="0"/>
        <v>310.49</v>
      </c>
      <c r="D10" s="34">
        <v>310.49</v>
      </c>
      <c r="E10" s="34">
        <v>0</v>
      </c>
    </row>
    <row r="11" spans="1:5" ht="19.5" customHeight="1">
      <c r="A11" s="33" t="s">
        <v>193</v>
      </c>
      <c r="B11" s="33" t="s">
        <v>194</v>
      </c>
      <c r="C11" s="34">
        <f t="shared" si="0"/>
        <v>442.72</v>
      </c>
      <c r="D11" s="34">
        <v>442.72</v>
      </c>
      <c r="E11" s="34">
        <v>0</v>
      </c>
    </row>
    <row r="12" spans="1:5" ht="19.5" customHeight="1">
      <c r="A12" s="33" t="s">
        <v>195</v>
      </c>
      <c r="B12" s="33" t="s">
        <v>196</v>
      </c>
      <c r="C12" s="34">
        <f t="shared" si="0"/>
        <v>184.20000000000002</v>
      </c>
      <c r="D12" s="34">
        <v>184.2</v>
      </c>
      <c r="E12" s="34">
        <v>0</v>
      </c>
    </row>
    <row r="13" spans="1:5" ht="19.5" customHeight="1">
      <c r="A13" s="33" t="s">
        <v>197</v>
      </c>
      <c r="B13" s="33" t="s">
        <v>198</v>
      </c>
      <c r="C13" s="34">
        <f t="shared" si="0"/>
        <v>92.11</v>
      </c>
      <c r="D13" s="34">
        <v>92.11</v>
      </c>
      <c r="E13" s="34">
        <v>0</v>
      </c>
    </row>
    <row r="14" spans="1:5" ht="19.5" customHeight="1">
      <c r="A14" s="33" t="s">
        <v>199</v>
      </c>
      <c r="B14" s="33" t="s">
        <v>200</v>
      </c>
      <c r="C14" s="34">
        <f t="shared" si="0"/>
        <v>5.8100000000000005</v>
      </c>
      <c r="D14" s="34">
        <v>5.81</v>
      </c>
      <c r="E14" s="34">
        <v>0</v>
      </c>
    </row>
    <row r="15" spans="1:5" ht="19.5" customHeight="1">
      <c r="A15" s="33" t="s">
        <v>201</v>
      </c>
      <c r="B15" s="33" t="s">
        <v>202</v>
      </c>
      <c r="C15" s="34">
        <f t="shared" si="0"/>
        <v>131.28</v>
      </c>
      <c r="D15" s="34">
        <v>131.28</v>
      </c>
      <c r="E15" s="34">
        <v>0</v>
      </c>
    </row>
    <row r="16" spans="1:5" ht="19.5" customHeight="1">
      <c r="A16" s="33" t="s">
        <v>203</v>
      </c>
      <c r="B16" s="33" t="s">
        <v>204</v>
      </c>
      <c r="C16" s="34">
        <f t="shared" si="0"/>
        <v>291.76</v>
      </c>
      <c r="D16" s="34">
        <v>52.36</v>
      </c>
      <c r="E16" s="34">
        <v>239.4</v>
      </c>
    </row>
    <row r="17" spans="1:5" ht="19.5" customHeight="1">
      <c r="A17" s="33" t="s">
        <v>205</v>
      </c>
      <c r="B17" s="33" t="s">
        <v>206</v>
      </c>
      <c r="C17" s="34">
        <f t="shared" si="0"/>
        <v>300.93</v>
      </c>
      <c r="D17" s="34">
        <v>36.29</v>
      </c>
      <c r="E17" s="34">
        <v>264.64</v>
      </c>
    </row>
    <row r="18" spans="1:5" ht="19.5" customHeight="1">
      <c r="A18" s="33" t="s">
        <v>207</v>
      </c>
      <c r="B18" s="33" t="s">
        <v>208</v>
      </c>
      <c r="C18" s="34">
        <f t="shared" si="0"/>
        <v>14.55</v>
      </c>
      <c r="D18" s="34">
        <v>0</v>
      </c>
      <c r="E18" s="34">
        <v>14.55</v>
      </c>
    </row>
    <row r="19" spans="1:5" ht="19.5" customHeight="1">
      <c r="A19" s="33" t="s">
        <v>209</v>
      </c>
      <c r="B19" s="33" t="s">
        <v>210</v>
      </c>
      <c r="C19" s="34">
        <f t="shared" si="0"/>
        <v>5</v>
      </c>
      <c r="D19" s="34">
        <v>0</v>
      </c>
      <c r="E19" s="34">
        <v>5</v>
      </c>
    </row>
    <row r="20" spans="1:5" ht="19.5" customHeight="1">
      <c r="A20" s="33" t="s">
        <v>211</v>
      </c>
      <c r="B20" s="33" t="s">
        <v>212</v>
      </c>
      <c r="C20" s="34">
        <f t="shared" si="0"/>
        <v>0</v>
      </c>
      <c r="D20" s="34">
        <v>0</v>
      </c>
      <c r="E20" s="34">
        <v>0</v>
      </c>
    </row>
    <row r="21" spans="1:5" ht="19.5" customHeight="1">
      <c r="A21" s="33" t="s">
        <v>213</v>
      </c>
      <c r="B21" s="33" t="s">
        <v>214</v>
      </c>
      <c r="C21" s="34">
        <f t="shared" si="0"/>
        <v>0.6</v>
      </c>
      <c r="D21" s="34">
        <v>0</v>
      </c>
      <c r="E21" s="34">
        <v>0.6</v>
      </c>
    </row>
    <row r="22" spans="1:5" ht="19.5" customHeight="1">
      <c r="A22" s="33" t="s">
        <v>215</v>
      </c>
      <c r="B22" s="33" t="s">
        <v>216</v>
      </c>
      <c r="C22" s="34">
        <f t="shared" si="0"/>
        <v>5</v>
      </c>
      <c r="D22" s="34">
        <v>0</v>
      </c>
      <c r="E22" s="34">
        <v>5</v>
      </c>
    </row>
    <row r="23" spans="1:5" ht="19.5" customHeight="1">
      <c r="A23" s="33" t="s">
        <v>217</v>
      </c>
      <c r="B23" s="33" t="s">
        <v>218</v>
      </c>
      <c r="C23" s="34">
        <f t="shared" si="0"/>
        <v>16.2</v>
      </c>
      <c r="D23" s="34">
        <v>0</v>
      </c>
      <c r="E23" s="34">
        <v>16.2</v>
      </c>
    </row>
    <row r="24" spans="1:5" ht="19.5" customHeight="1">
      <c r="A24" s="33" t="s">
        <v>219</v>
      </c>
      <c r="B24" s="33" t="s">
        <v>220</v>
      </c>
      <c r="C24" s="34">
        <f t="shared" si="0"/>
        <v>10</v>
      </c>
      <c r="D24" s="34">
        <v>0</v>
      </c>
      <c r="E24" s="34">
        <v>10</v>
      </c>
    </row>
    <row r="25" spans="1:5" ht="19.5" customHeight="1">
      <c r="A25" s="33" t="s">
        <v>221</v>
      </c>
      <c r="B25" s="33" t="s">
        <v>222</v>
      </c>
      <c r="C25" s="34">
        <f t="shared" si="0"/>
        <v>12</v>
      </c>
      <c r="D25" s="34">
        <v>0</v>
      </c>
      <c r="E25" s="34">
        <v>12</v>
      </c>
    </row>
    <row r="26" spans="1:5" ht="19.5" customHeight="1">
      <c r="A26" s="33" t="s">
        <v>223</v>
      </c>
      <c r="B26" s="33" t="s">
        <v>224</v>
      </c>
      <c r="C26" s="34">
        <f t="shared" si="0"/>
        <v>11</v>
      </c>
      <c r="D26" s="34">
        <v>0</v>
      </c>
      <c r="E26" s="34">
        <v>11</v>
      </c>
    </row>
    <row r="27" spans="1:5" ht="19.5" customHeight="1">
      <c r="A27" s="33" t="s">
        <v>225</v>
      </c>
      <c r="B27" s="33" t="s">
        <v>226</v>
      </c>
      <c r="C27" s="34">
        <f t="shared" si="0"/>
        <v>9.4</v>
      </c>
      <c r="D27" s="34">
        <v>0</v>
      </c>
      <c r="E27" s="34">
        <v>9.4</v>
      </c>
    </row>
    <row r="28" spans="1:5" ht="19.5" customHeight="1">
      <c r="A28" s="33" t="s">
        <v>227</v>
      </c>
      <c r="B28" s="33" t="s">
        <v>228</v>
      </c>
      <c r="C28" s="34">
        <f t="shared" si="0"/>
        <v>7.5</v>
      </c>
      <c r="D28" s="34">
        <v>0</v>
      </c>
      <c r="E28" s="34">
        <v>7.5</v>
      </c>
    </row>
    <row r="29" spans="1:5" ht="19.5" customHeight="1">
      <c r="A29" s="33" t="s">
        <v>229</v>
      </c>
      <c r="B29" s="33" t="s">
        <v>230</v>
      </c>
      <c r="C29" s="34">
        <f t="shared" si="0"/>
        <v>0</v>
      </c>
      <c r="D29" s="34">
        <v>0</v>
      </c>
      <c r="E29" s="34">
        <v>0</v>
      </c>
    </row>
    <row r="30" spans="1:5" ht="19.5" customHeight="1">
      <c r="A30" s="33" t="s">
        <v>231</v>
      </c>
      <c r="B30" s="33" t="s">
        <v>232</v>
      </c>
      <c r="C30" s="34">
        <f t="shared" si="0"/>
        <v>11.5</v>
      </c>
      <c r="D30" s="34">
        <v>0</v>
      </c>
      <c r="E30" s="34">
        <v>11.5</v>
      </c>
    </row>
    <row r="31" spans="1:5" ht="19.5" customHeight="1">
      <c r="A31" s="33" t="s">
        <v>233</v>
      </c>
      <c r="B31" s="33" t="s">
        <v>234</v>
      </c>
      <c r="C31" s="34">
        <f t="shared" si="0"/>
        <v>13</v>
      </c>
      <c r="D31" s="34">
        <v>0</v>
      </c>
      <c r="E31" s="34">
        <v>13</v>
      </c>
    </row>
    <row r="32" spans="1:5" ht="19.5" customHeight="1">
      <c r="A32" s="33" t="s">
        <v>235</v>
      </c>
      <c r="B32" s="33" t="s">
        <v>236</v>
      </c>
      <c r="C32" s="123">
        <f t="shared" si="0"/>
        <v>12</v>
      </c>
      <c r="D32" s="34">
        <v>0</v>
      </c>
      <c r="E32" s="34">
        <v>12</v>
      </c>
    </row>
    <row r="33" spans="1:5" ht="19.5" customHeight="1">
      <c r="A33" s="33" t="s">
        <v>237</v>
      </c>
      <c r="B33" s="33" t="s">
        <v>238</v>
      </c>
      <c r="C33" s="34">
        <f t="shared" si="0"/>
        <v>2</v>
      </c>
      <c r="D33" s="34">
        <v>0</v>
      </c>
      <c r="E33" s="34">
        <v>2</v>
      </c>
    </row>
    <row r="34" spans="1:5" ht="19.5" customHeight="1">
      <c r="A34" s="33" t="s">
        <v>239</v>
      </c>
      <c r="B34" s="33" t="s">
        <v>240</v>
      </c>
      <c r="C34" s="34">
        <f t="shared" si="0"/>
        <v>7</v>
      </c>
      <c r="D34" s="34">
        <v>0</v>
      </c>
      <c r="E34" s="34">
        <v>7</v>
      </c>
    </row>
    <row r="35" spans="1:5" ht="19.5" customHeight="1">
      <c r="A35" s="33" t="s">
        <v>241</v>
      </c>
      <c r="B35" s="33" t="s">
        <v>242</v>
      </c>
      <c r="C35" s="34">
        <f t="shared" si="0"/>
        <v>2</v>
      </c>
      <c r="D35" s="34">
        <v>0</v>
      </c>
      <c r="E35" s="34">
        <v>2</v>
      </c>
    </row>
    <row r="36" spans="1:5" ht="19.5" customHeight="1">
      <c r="A36" s="33" t="s">
        <v>243</v>
      </c>
      <c r="B36" s="33" t="s">
        <v>244</v>
      </c>
      <c r="C36" s="34">
        <f t="shared" si="0"/>
        <v>42.6</v>
      </c>
      <c r="D36" s="34">
        <v>0</v>
      </c>
      <c r="E36" s="34">
        <v>42.6</v>
      </c>
    </row>
    <row r="37" spans="1:5" ht="19.5" customHeight="1">
      <c r="A37" s="33" t="s">
        <v>245</v>
      </c>
      <c r="B37" s="33" t="s">
        <v>246</v>
      </c>
      <c r="C37" s="34">
        <f t="shared" si="0"/>
        <v>56.63</v>
      </c>
      <c r="D37" s="34">
        <v>0</v>
      </c>
      <c r="E37" s="34">
        <v>56.63</v>
      </c>
    </row>
    <row r="38" spans="1:5" ht="19.5" customHeight="1">
      <c r="A38" s="33" t="s">
        <v>247</v>
      </c>
      <c r="B38" s="33" t="s">
        <v>248</v>
      </c>
      <c r="C38" s="34">
        <f t="shared" si="0"/>
        <v>15</v>
      </c>
      <c r="D38" s="34">
        <v>0</v>
      </c>
      <c r="E38" s="34">
        <v>15</v>
      </c>
    </row>
    <row r="39" spans="1:5" ht="19.5" customHeight="1">
      <c r="A39" s="33" t="s">
        <v>249</v>
      </c>
      <c r="B39" s="33" t="s">
        <v>250</v>
      </c>
      <c r="C39" s="34">
        <f t="shared" si="0"/>
        <v>41.75</v>
      </c>
      <c r="D39" s="34">
        <v>36.29</v>
      </c>
      <c r="E39" s="34">
        <v>5.46</v>
      </c>
    </row>
    <row r="40" spans="1:5" ht="19.5" customHeight="1">
      <c r="A40" s="33" t="s">
        <v>251</v>
      </c>
      <c r="B40" s="33" t="s">
        <v>252</v>
      </c>
      <c r="C40" s="34">
        <f t="shared" si="0"/>
        <v>6.2</v>
      </c>
      <c r="D40" s="34">
        <v>0</v>
      </c>
      <c r="E40" s="34">
        <v>6.2</v>
      </c>
    </row>
    <row r="41" spans="1:5" ht="19.5" customHeight="1">
      <c r="A41" s="33" t="s">
        <v>253</v>
      </c>
      <c r="B41" s="33" t="s">
        <v>254</v>
      </c>
      <c r="C41" s="34">
        <f t="shared" si="0"/>
        <v>700.52</v>
      </c>
      <c r="D41" s="34">
        <v>700.52</v>
      </c>
      <c r="E41" s="34">
        <v>0</v>
      </c>
    </row>
    <row r="42" spans="1:5" ht="19.5" customHeight="1">
      <c r="A42" s="33" t="s">
        <v>255</v>
      </c>
      <c r="B42" s="33" t="s">
        <v>256</v>
      </c>
      <c r="C42" s="34">
        <f t="shared" si="0"/>
        <v>41.59</v>
      </c>
      <c r="D42" s="34">
        <v>41.59</v>
      </c>
      <c r="E42" s="34">
        <v>0</v>
      </c>
    </row>
    <row r="43" spans="1:5" ht="19.5" customHeight="1">
      <c r="A43" s="33" t="s">
        <v>257</v>
      </c>
      <c r="B43" s="33" t="s">
        <v>258</v>
      </c>
      <c r="C43" s="34">
        <f t="shared" si="0"/>
        <v>98.21000000000001</v>
      </c>
      <c r="D43" s="34">
        <v>98.21</v>
      </c>
      <c r="E43" s="34">
        <v>0</v>
      </c>
    </row>
    <row r="44" spans="1:5" ht="19.5" customHeight="1">
      <c r="A44" s="33" t="s">
        <v>259</v>
      </c>
      <c r="B44" s="33" t="s">
        <v>260</v>
      </c>
      <c r="C44" s="34">
        <f t="shared" si="0"/>
        <v>0</v>
      </c>
      <c r="D44" s="34">
        <v>0</v>
      </c>
      <c r="E44" s="34">
        <v>0</v>
      </c>
    </row>
    <row r="45" spans="1:5" ht="19.5" customHeight="1">
      <c r="A45" s="33" t="s">
        <v>261</v>
      </c>
      <c r="B45" s="33" t="s">
        <v>262</v>
      </c>
      <c r="C45" s="34">
        <f t="shared" si="0"/>
        <v>0</v>
      </c>
      <c r="D45" s="34">
        <v>0</v>
      </c>
      <c r="E45" s="34">
        <v>0</v>
      </c>
    </row>
    <row r="46" spans="1:5" ht="19.5" customHeight="1">
      <c r="A46" s="33" t="s">
        <v>263</v>
      </c>
      <c r="B46" s="33" t="s">
        <v>264</v>
      </c>
      <c r="C46" s="34">
        <f t="shared" si="0"/>
        <v>1.26</v>
      </c>
      <c r="D46" s="34">
        <v>1.26</v>
      </c>
      <c r="E46" s="34">
        <v>0</v>
      </c>
    </row>
    <row r="47" spans="1:5" ht="19.5" customHeight="1">
      <c r="A47" s="33" t="s">
        <v>265</v>
      </c>
      <c r="B47" s="33" t="s">
        <v>266</v>
      </c>
      <c r="C47" s="34">
        <f t="shared" si="0"/>
        <v>0</v>
      </c>
      <c r="D47" s="34">
        <v>0</v>
      </c>
      <c r="E47" s="34">
        <v>0</v>
      </c>
    </row>
    <row r="48" spans="1:5" ht="19.5" customHeight="1">
      <c r="A48" s="33" t="s">
        <v>267</v>
      </c>
      <c r="B48" s="33" t="s">
        <v>268</v>
      </c>
      <c r="C48" s="34">
        <f t="shared" si="0"/>
        <v>548.71</v>
      </c>
      <c r="D48" s="34">
        <v>548.71</v>
      </c>
      <c r="E48" s="34">
        <v>0</v>
      </c>
    </row>
    <row r="49" spans="1:5" ht="19.5" customHeight="1">
      <c r="A49" s="33" t="s">
        <v>269</v>
      </c>
      <c r="B49" s="33" t="s">
        <v>270</v>
      </c>
      <c r="C49" s="34">
        <f t="shared" si="0"/>
        <v>3.0300000000000002</v>
      </c>
      <c r="D49" s="34">
        <v>3.03</v>
      </c>
      <c r="E49" s="34">
        <v>0</v>
      </c>
    </row>
    <row r="50" spans="1:5" ht="19.5" customHeight="1">
      <c r="A50" s="33" t="s">
        <v>271</v>
      </c>
      <c r="B50" s="33" t="s">
        <v>272</v>
      </c>
      <c r="C50" s="34">
        <f t="shared" si="0"/>
        <v>7.720000000000001</v>
      </c>
      <c r="D50" s="34">
        <v>7.720000000000001</v>
      </c>
      <c r="E50" s="34">
        <v>0</v>
      </c>
    </row>
    <row r="51" spans="1:5" ht="19.5" customHeight="1">
      <c r="A51" s="33" t="s">
        <v>273</v>
      </c>
      <c r="B51" s="33" t="s">
        <v>274</v>
      </c>
      <c r="C51" s="34">
        <f t="shared" si="0"/>
        <v>27.55</v>
      </c>
      <c r="D51" s="34">
        <v>0</v>
      </c>
      <c r="E51" s="34">
        <v>27.55</v>
      </c>
    </row>
    <row r="52" spans="1:5" ht="19.5" customHeight="1">
      <c r="A52" s="33" t="s">
        <v>275</v>
      </c>
      <c r="B52" s="33" t="s">
        <v>276</v>
      </c>
      <c r="C52" s="34">
        <f t="shared" si="0"/>
        <v>27.55</v>
      </c>
      <c r="D52" s="34">
        <v>0</v>
      </c>
      <c r="E52" s="34">
        <v>27.55</v>
      </c>
    </row>
    <row r="53" spans="1:5" ht="19.5" customHeight="1">
      <c r="A53" s="33" t="s">
        <v>277</v>
      </c>
      <c r="B53" s="33" t="s">
        <v>278</v>
      </c>
      <c r="C53" s="34">
        <f t="shared" si="0"/>
        <v>0</v>
      </c>
      <c r="D53" s="34">
        <v>0</v>
      </c>
      <c r="E53" s="34">
        <v>0</v>
      </c>
    </row>
    <row r="54" spans="1:5" ht="19.5" customHeight="1">
      <c r="A54" s="33" t="s">
        <v>279</v>
      </c>
      <c r="B54" s="33" t="s">
        <v>280</v>
      </c>
      <c r="C54" s="34">
        <f t="shared" si="0"/>
        <v>0</v>
      </c>
      <c r="D54" s="34">
        <v>0</v>
      </c>
      <c r="E54" s="34">
        <v>0</v>
      </c>
    </row>
    <row r="56" spans="1:2" ht="14.25">
      <c r="A56" s="4" t="s">
        <v>281</v>
      </c>
      <c r="B56" s="4"/>
    </row>
  </sheetData>
  <sheetProtection/>
  <mergeCells count="5">
    <mergeCell ref="A6:B6"/>
    <mergeCell ref="A2:E2"/>
    <mergeCell ref="A3:C3"/>
    <mergeCell ref="A4:B4"/>
    <mergeCell ref="C4:E4"/>
  </mergeCells>
  <printOptions horizontalCentered="1"/>
  <pageMargins left="0.9840277777777777" right="0.9840277777777777" top="0.8659722222222223" bottom="0.8659722222222223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workbookViewId="0" topLeftCell="A1">
      <selection activeCell="D9" sqref="D9"/>
    </sheetView>
  </sheetViews>
  <sheetFormatPr defaultColWidth="6.875" defaultRowHeight="19.5" customHeight="1"/>
  <cols>
    <col min="1" max="1" width="15.375" style="11" customWidth="1"/>
    <col min="2" max="2" width="33.50390625" style="11" customWidth="1"/>
    <col min="3" max="3" width="25.875" style="12" customWidth="1"/>
    <col min="4" max="4" width="22.75390625" style="12" customWidth="1"/>
    <col min="5" max="5" width="22.375" style="12" customWidth="1"/>
    <col min="6" max="244" width="14.625" style="11" customWidth="1"/>
    <col min="245" max="252" width="6.875" style="0" customWidth="1"/>
  </cols>
  <sheetData>
    <row r="1" spans="1:8" s="4" customFormat="1" ht="18.75" customHeight="1">
      <c r="A1" s="13"/>
      <c r="B1" s="13"/>
      <c r="C1" s="12"/>
      <c r="D1" s="12"/>
      <c r="E1" s="14" t="s">
        <v>282</v>
      </c>
      <c r="F1" s="11"/>
      <c r="G1" s="11"/>
      <c r="H1" s="11"/>
    </row>
    <row r="2" spans="1:244" s="9" customFormat="1" ht="32.25" customHeight="1">
      <c r="A2" s="99" t="s">
        <v>283</v>
      </c>
      <c r="B2" s="100"/>
      <c r="C2" s="100"/>
      <c r="D2" s="100"/>
      <c r="E2" s="100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</row>
    <row r="3" spans="1:5" ht="19.5" customHeight="1">
      <c r="A3" s="114" t="s">
        <v>89</v>
      </c>
      <c r="B3" s="114"/>
      <c r="C3" s="114"/>
      <c r="D3" s="114"/>
      <c r="E3" s="8" t="s">
        <v>3</v>
      </c>
    </row>
    <row r="4" spans="1:5" ht="19.5" customHeight="1">
      <c r="A4" s="102" t="s">
        <v>110</v>
      </c>
      <c r="B4" s="103"/>
      <c r="C4" s="115" t="s">
        <v>284</v>
      </c>
      <c r="D4" s="116"/>
      <c r="E4" s="117"/>
    </row>
    <row r="5" spans="1:5" s="10" customFormat="1" ht="50.25" customHeight="1">
      <c r="A5" s="18" t="s">
        <v>114</v>
      </c>
      <c r="B5" s="19" t="s">
        <v>115</v>
      </c>
      <c r="C5" s="20" t="s">
        <v>78</v>
      </c>
      <c r="D5" s="20" t="s">
        <v>90</v>
      </c>
      <c r="E5" s="20" t="s">
        <v>91</v>
      </c>
    </row>
    <row r="6" spans="1:5" s="10" customFormat="1" ht="21" customHeight="1">
      <c r="A6" s="118" t="s">
        <v>78</v>
      </c>
      <c r="B6" s="97"/>
      <c r="C6" s="21"/>
      <c r="D6" s="21"/>
      <c r="E6" s="21"/>
    </row>
    <row r="7" spans="1:5" ht="21" customHeight="1">
      <c r="A7" s="22"/>
      <c r="B7" s="23" t="s">
        <v>285</v>
      </c>
      <c r="C7" s="24"/>
      <c r="D7" s="24"/>
      <c r="E7" s="24"/>
    </row>
    <row r="8" spans="1:5" ht="21" customHeight="1">
      <c r="A8" s="25"/>
      <c r="B8" s="23" t="s">
        <v>286</v>
      </c>
      <c r="C8" s="26"/>
      <c r="D8" s="26"/>
      <c r="E8" s="26"/>
    </row>
    <row r="9" spans="1:5" ht="21" customHeight="1">
      <c r="A9" s="25"/>
      <c r="B9" s="23" t="s">
        <v>287</v>
      </c>
      <c r="C9" s="27"/>
      <c r="D9" s="27"/>
      <c r="E9" s="27"/>
    </row>
    <row r="10" spans="1:5" ht="21" customHeight="1">
      <c r="A10" s="25"/>
      <c r="B10" s="23" t="s">
        <v>287</v>
      </c>
      <c r="C10" s="27"/>
      <c r="D10" s="27"/>
      <c r="E10" s="27"/>
    </row>
    <row r="11" spans="1:5" ht="21" customHeight="1">
      <c r="A11" s="28"/>
      <c r="B11" s="23" t="s">
        <v>288</v>
      </c>
      <c r="C11" s="29"/>
      <c r="D11" s="29"/>
      <c r="E11" s="29"/>
    </row>
    <row r="12" spans="1:5" ht="21" customHeight="1">
      <c r="A12" s="28"/>
      <c r="B12" s="23" t="s">
        <v>286</v>
      </c>
      <c r="C12" s="29"/>
      <c r="D12" s="29"/>
      <c r="E12" s="29"/>
    </row>
    <row r="13" spans="1:5" ht="21" customHeight="1">
      <c r="A13" s="28"/>
      <c r="B13" s="23" t="s">
        <v>289</v>
      </c>
      <c r="C13" s="29"/>
      <c r="D13" s="29"/>
      <c r="E13" s="29"/>
    </row>
    <row r="14" spans="1:5" ht="21" customHeight="1">
      <c r="A14" s="28"/>
      <c r="B14" s="23" t="s">
        <v>289</v>
      </c>
      <c r="C14" s="29"/>
      <c r="D14" s="29"/>
      <c r="E14" s="29"/>
    </row>
    <row r="15" spans="1:5" ht="21" customHeight="1">
      <c r="A15" s="28"/>
      <c r="B15" s="23" t="s">
        <v>290</v>
      </c>
      <c r="C15" s="29"/>
      <c r="D15" s="29"/>
      <c r="E15" s="29"/>
    </row>
    <row r="16" spans="1:5" ht="21" customHeight="1">
      <c r="A16" s="28"/>
      <c r="B16" s="5"/>
      <c r="C16" s="29"/>
      <c r="D16" s="29"/>
      <c r="E16" s="29"/>
    </row>
    <row r="18" spans="1:2" ht="19.5" customHeight="1">
      <c r="A18" s="119" t="s">
        <v>107</v>
      </c>
      <c r="B18" s="119"/>
    </row>
    <row r="19" spans="1:5" ht="19.5" customHeight="1">
      <c r="A19" s="120" t="s">
        <v>291</v>
      </c>
      <c r="B19" s="121"/>
      <c r="C19" s="122"/>
      <c r="D19" s="122"/>
      <c r="E19" s="122"/>
    </row>
  </sheetData>
  <sheetProtection/>
  <mergeCells count="7">
    <mergeCell ref="A6:B6"/>
    <mergeCell ref="A18:B18"/>
    <mergeCell ref="A19:E19"/>
    <mergeCell ref="A2:E2"/>
    <mergeCell ref="A3:D3"/>
    <mergeCell ref="A4:B4"/>
    <mergeCell ref="C4:E4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spans="2:12" ht="18" customHeight="1">
      <c r="B1" s="1" t="s">
        <v>292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107" t="s">
        <v>293</v>
      </c>
      <c r="B2" s="108"/>
      <c r="L2" s="8"/>
    </row>
    <row r="3" spans="1:12" ht="17.25" customHeight="1">
      <c r="A3" s="4" t="s">
        <v>89</v>
      </c>
      <c r="B3" s="1" t="s">
        <v>3</v>
      </c>
      <c r="L3" s="1"/>
    </row>
    <row r="4" spans="1:4" ht="21" customHeight="1">
      <c r="A4" s="5" t="s">
        <v>294</v>
      </c>
      <c r="B4" s="5" t="s">
        <v>295</v>
      </c>
      <c r="C4" s="6"/>
      <c r="D4" s="6"/>
    </row>
    <row r="5" spans="1:2" ht="22.5" customHeight="1">
      <c r="A5" s="7" t="s">
        <v>296</v>
      </c>
      <c r="B5" s="7">
        <f>B6+B9+B10</f>
        <v>38.6</v>
      </c>
    </row>
    <row r="6" spans="1:2" ht="21" customHeight="1">
      <c r="A6" s="7" t="s">
        <v>297</v>
      </c>
      <c r="B6" s="7">
        <v>9.4</v>
      </c>
    </row>
    <row r="7" spans="1:2" ht="21" customHeight="1">
      <c r="A7" s="7" t="s">
        <v>298</v>
      </c>
      <c r="B7" s="7">
        <v>9.4</v>
      </c>
    </row>
    <row r="8" spans="1:2" ht="24" customHeight="1">
      <c r="A8" s="7" t="s">
        <v>299</v>
      </c>
      <c r="B8" s="7"/>
    </row>
    <row r="9" spans="1:2" ht="29.25" customHeight="1">
      <c r="A9" s="7" t="s">
        <v>300</v>
      </c>
      <c r="B9" s="124">
        <v>14.2</v>
      </c>
    </row>
    <row r="10" spans="1:2" ht="24.75" customHeight="1">
      <c r="A10" s="7" t="s">
        <v>301</v>
      </c>
      <c r="B10" s="7">
        <v>15</v>
      </c>
    </row>
    <row r="11" spans="1:2" ht="26.25" customHeight="1">
      <c r="A11" s="7" t="s">
        <v>302</v>
      </c>
      <c r="B11" s="7"/>
    </row>
    <row r="12" spans="1:2" ht="27" customHeight="1">
      <c r="A12" s="7" t="s">
        <v>303</v>
      </c>
      <c r="B12" s="7">
        <v>15</v>
      </c>
    </row>
  </sheetData>
  <sheetProtection/>
  <mergeCells count="1">
    <mergeCell ref="A2:B2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吴家芬</cp:lastModifiedBy>
  <cp:lastPrinted>2020-04-26T02:30:02Z</cp:lastPrinted>
  <dcterms:created xsi:type="dcterms:W3CDTF">2013-02-18T08:49:03Z</dcterms:created>
  <dcterms:modified xsi:type="dcterms:W3CDTF">2020-06-17T06:38:00Z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