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85" yWindow="-240" windowWidth="14565" windowHeight="10110" activeTab="17"/>
  </bookViews>
  <sheets>
    <sheet name="2019年一般公共预算收入" sheetId="21" r:id="rId1"/>
    <sheet name="2019年一般公共预算支出" sheetId="13" r:id="rId2"/>
    <sheet name="2019年一般公共预算本级支出表" sheetId="15" r:id="rId3"/>
    <sheet name="2019年支出经济科目" sheetId="16" r:id="rId4"/>
    <sheet name="2019年一般公共预算税收返还和转移支付表" sheetId="38" r:id="rId5"/>
    <sheet name="2019一般公共预算收支平衡表" sheetId="22" r:id="rId6"/>
    <sheet name="2019年一般公共预算上级补助支出表 " sheetId="17" r:id="rId7"/>
    <sheet name="2018年度下城区地方政府一般债务情况表" sheetId="33" r:id="rId8"/>
    <sheet name="2019基金收入" sheetId="34" r:id="rId9"/>
    <sheet name="2019基金支出" sheetId="18" r:id="rId10"/>
    <sheet name="2019基金转移支付表" sheetId="39" r:id="rId11"/>
    <sheet name="2019年政府性基金上级补助支付表" sheetId="24" r:id="rId12"/>
    <sheet name="2018年度下城区地方政府专项债务情况表" sheetId="35" r:id="rId13"/>
    <sheet name="2019年国有资本经营预算收入表" sheetId="36" r:id="rId14"/>
    <sheet name="2019年国有资本经营预算支出表" sheetId="19" r:id="rId15"/>
    <sheet name="2019年社保基金预算收入表" sheetId="37" r:id="rId16"/>
    <sheet name="2019年社保基金预算支出表" sheetId="20" r:id="rId17"/>
    <sheet name="2019年下城区一般公共预算“三公”经费表 " sheetId="40" r:id="rId18"/>
    <sheet name="Sheet4" sheetId="26" r:id="rId19"/>
    <sheet name="Sheet3" sheetId="25" r:id="rId20"/>
  </sheets>
  <externalReferences>
    <externalReference r:id="rId21"/>
    <externalReference r:id="rId22"/>
  </externalReferences>
  <definedNames>
    <definedName name="_xlnm._FilterDatabase" localSheetId="2" hidden="1">'2019年一般公共预算本级支出表'!$A$4:$B$4</definedName>
    <definedName name="_xlnm.Database" localSheetId="7">#REF!</definedName>
    <definedName name="_xlnm.Database" localSheetId="12">#REF!</definedName>
    <definedName name="_xlnm.Database" localSheetId="8">'2019基金收入'!$A$5:$D$5</definedName>
    <definedName name="_xlnm.Database" localSheetId="9">'2019基金支出'!#REF!</definedName>
    <definedName name="_xlnm.Database" localSheetId="13">'2019年国有资本经营预算收入表'!$A$5:$D$5</definedName>
    <definedName name="_xlnm.Database" localSheetId="14">'2019年国有资本经营预算支出表'!#REF!</definedName>
    <definedName name="_xlnm.Database" localSheetId="15">'2019年社保基金预算收入表'!$A$5:$D$5</definedName>
    <definedName name="_xlnm.Database" localSheetId="16">'2019年社保基金预算支出表'!#REF!</definedName>
    <definedName name="_xlnm.Database" localSheetId="2">'2019年一般公共预算本级支出表'!$A$5:$B$140</definedName>
    <definedName name="_xlnm.Database" localSheetId="6">#REF!</definedName>
    <definedName name="_xlnm.Database" localSheetId="0">'2019年一般公共预算收入'!$A$5:$D$24</definedName>
    <definedName name="_xlnm.Database" localSheetId="1">#REF!</definedName>
    <definedName name="_xlnm.Database" localSheetId="11">#REF!</definedName>
    <definedName name="_xlnm.Database" localSheetId="3">#REF!</definedName>
    <definedName name="_xlnm.Database" localSheetId="5">'2019一般公共预算收支平衡表'!$A$5:$A$21</definedName>
    <definedName name="_xlnm.Database">#REF!</definedName>
    <definedName name="_xlnm.Print_Titles" localSheetId="2">'2019年一般公共预算本级支出表'!$4:$4</definedName>
    <definedName name="_xlnm.Print_Titles" localSheetId="3">'2019年支出经济科目'!$4:$4</definedName>
    <definedName name="基金" localSheetId="7">#REF!</definedName>
    <definedName name="基金" localSheetId="12">#REF!</definedName>
    <definedName name="基金" localSheetId="8">#REF!</definedName>
    <definedName name="基金" localSheetId="13">#REF!</definedName>
    <definedName name="基金" localSheetId="15">#REF!</definedName>
    <definedName name="基金" localSheetId="11">#REF!</definedName>
    <definedName name="基金" localSheetId="5">#REF!</definedName>
    <definedName name="基金">#REF!</definedName>
    <definedName name="无敌" localSheetId="5">[1]收入月报!$A$5:$I$32</definedName>
    <definedName name="无敌">[2]收入月报!$A$5:$I$32</definedName>
  </definedNames>
  <calcPr calcId="145621"/>
  <pivotCaches>
    <pivotCache cacheId="0" r:id="rId23"/>
  </pivotCaches>
</workbook>
</file>

<file path=xl/calcChain.xml><?xml version="1.0" encoding="utf-8"?>
<calcChain xmlns="http://schemas.openxmlformats.org/spreadsheetml/2006/main">
  <c r="B8" i="40" l="1"/>
  <c r="B5" i="40" s="1"/>
  <c r="D8" i="37" l="1"/>
  <c r="D7" i="37"/>
  <c r="C6" i="37"/>
  <c r="B6" i="37"/>
  <c r="B5" i="37" s="1"/>
  <c r="C5" i="37"/>
  <c r="D9" i="36"/>
  <c r="D8" i="36"/>
  <c r="D7" i="36"/>
  <c r="D6" i="36"/>
  <c r="C5" i="36"/>
  <c r="B5" i="36"/>
  <c r="D8" i="34"/>
  <c r="D7" i="34"/>
  <c r="D6" i="34"/>
  <c r="C5" i="34"/>
  <c r="B5" i="34"/>
  <c r="D5" i="37" l="1"/>
  <c r="D6" i="37"/>
  <c r="D5" i="36"/>
  <c r="D5" i="34"/>
  <c r="B163" i="15" l="1"/>
  <c r="D10" i="19" l="1"/>
  <c r="D11" i="19"/>
  <c r="D12" i="19"/>
  <c r="D13" i="19"/>
  <c r="B281" i="15" l="1"/>
  <c r="B278" i="15"/>
  <c r="B268" i="15"/>
  <c r="B253" i="15"/>
  <c r="B231" i="15"/>
  <c r="B147" i="15"/>
  <c r="B137" i="15"/>
  <c r="B118" i="15"/>
  <c r="B91" i="15"/>
  <c r="B6" i="15"/>
  <c r="B94" i="15"/>
  <c r="B15" i="22" l="1"/>
  <c r="B14" i="22"/>
  <c r="D7" i="24" l="1"/>
  <c r="D8" i="24"/>
  <c r="D9" i="24"/>
  <c r="D10" i="24"/>
  <c r="D6" i="24"/>
  <c r="D5" i="24"/>
  <c r="B5" i="24"/>
  <c r="D6" i="17"/>
  <c r="D7" i="17"/>
  <c r="D8" i="17"/>
  <c r="D9" i="17"/>
  <c r="D10" i="17"/>
  <c r="D11" i="17"/>
  <c r="D12" i="17"/>
  <c r="D13" i="17"/>
  <c r="D14" i="17"/>
  <c r="D15" i="17"/>
  <c r="D16" i="17"/>
  <c r="D17" i="17"/>
  <c r="D18" i="17"/>
  <c r="D19" i="17"/>
  <c r="B5" i="19" l="1"/>
  <c r="D6" i="21" l="1"/>
  <c r="D7" i="21"/>
  <c r="D8" i="21"/>
  <c r="D9" i="21"/>
  <c r="D10" i="21"/>
  <c r="D11" i="21"/>
  <c r="D12" i="21"/>
  <c r="D13" i="21"/>
  <c r="D14" i="21"/>
  <c r="D15" i="21"/>
  <c r="D16" i="21"/>
  <c r="D17" i="21"/>
  <c r="D18" i="21"/>
  <c r="D19" i="21"/>
  <c r="D20" i="21"/>
  <c r="D21" i="21"/>
  <c r="D22" i="21"/>
  <c r="D23" i="21"/>
  <c r="D24" i="21"/>
  <c r="D25" i="21"/>
  <c r="C5" i="19" l="1"/>
  <c r="D7" i="13" l="1"/>
  <c r="D8" i="13"/>
  <c r="D9" i="13"/>
  <c r="D10" i="13"/>
  <c r="D11" i="13"/>
  <c r="D12" i="13"/>
  <c r="D13" i="13"/>
  <c r="D14" i="13"/>
  <c r="D15" i="13"/>
  <c r="D16" i="13"/>
  <c r="D17" i="13"/>
  <c r="D18" i="13"/>
  <c r="D21" i="13"/>
  <c r="D22" i="13"/>
  <c r="D23" i="13"/>
  <c r="B6" i="13"/>
  <c r="D6" i="13" s="1"/>
  <c r="C5" i="24" l="1"/>
  <c r="C7" i="21"/>
  <c r="B7" i="21"/>
  <c r="D8" i="18"/>
  <c r="D7" i="20"/>
  <c r="B24" i="16"/>
  <c r="B21" i="16"/>
  <c r="B11" i="16"/>
  <c r="B13" i="22"/>
  <c r="B6" i="22"/>
  <c r="B5" i="17"/>
  <c r="C5" i="17"/>
  <c r="C5" i="13"/>
  <c r="B5" i="13"/>
  <c r="D5" i="19"/>
  <c r="D8" i="19"/>
  <c r="D9" i="19"/>
  <c r="D6" i="18"/>
  <c r="D7" i="18"/>
  <c r="C5" i="20"/>
  <c r="D5" i="20" s="1"/>
  <c r="B18" i="21"/>
  <c r="C14" i="21"/>
  <c r="B14" i="21"/>
  <c r="C6" i="21"/>
  <c r="C5" i="21" s="1"/>
  <c r="B6" i="21"/>
  <c r="D6" i="20"/>
  <c r="C5" i="18"/>
  <c r="B5" i="18"/>
  <c r="B6" i="16"/>
  <c r="B5" i="16" l="1"/>
  <c r="B21" i="22"/>
  <c r="B23" i="22" s="1"/>
  <c r="D5" i="17"/>
  <c r="D5" i="18"/>
  <c r="C18" i="21"/>
  <c r="B22" i="21"/>
  <c r="B17" i="21" s="1"/>
  <c r="B5" i="21"/>
  <c r="D5" i="13"/>
  <c r="C22" i="21"/>
  <c r="D5" i="21"/>
  <c r="B25" i="21" l="1"/>
  <c r="C17" i="21"/>
  <c r="C25" i="21" l="1"/>
</calcChain>
</file>

<file path=xl/sharedStrings.xml><?xml version="1.0" encoding="utf-8"?>
<sst xmlns="http://schemas.openxmlformats.org/spreadsheetml/2006/main" count="584" uniqueCount="465">
  <si>
    <t>单位：万元</t>
  </si>
  <si>
    <r>
      <t>项</t>
    </r>
    <r>
      <rPr>
        <sz val="12"/>
        <rFont val="Times New Roman"/>
        <family val="1"/>
      </rPr>
      <t xml:space="preserve">                                  </t>
    </r>
    <r>
      <rPr>
        <sz val="12"/>
        <rFont val="宋体"/>
        <family val="3"/>
        <charset val="134"/>
      </rPr>
      <t>目</t>
    </r>
    <phoneticPr fontId="19" type="noConversion"/>
  </si>
  <si>
    <t>附表八</t>
    <phoneticPr fontId="19" type="noConversion"/>
  </si>
  <si>
    <t>单位：万元</t>
    <phoneticPr fontId="19" type="noConversion"/>
  </si>
  <si>
    <r>
      <t xml:space="preserve">项      </t>
    </r>
    <r>
      <rPr>
        <sz val="12"/>
        <rFont val="宋体"/>
        <family val="3"/>
        <charset val="134"/>
      </rPr>
      <t xml:space="preserve"> </t>
    </r>
    <r>
      <rPr>
        <sz val="12"/>
        <rFont val="宋体"/>
        <family val="3"/>
        <charset val="134"/>
      </rPr>
      <t xml:space="preserve">       目</t>
    </r>
    <phoneticPr fontId="19" type="noConversion"/>
  </si>
  <si>
    <t>比上年
增减%</t>
    <phoneticPr fontId="19" type="noConversion"/>
  </si>
  <si>
    <t xml:space="preserve">一般公共预算支出      </t>
  </si>
  <si>
    <r>
      <t>项</t>
    </r>
    <r>
      <rPr>
        <sz val="12"/>
        <rFont val="Times New Roman"/>
        <family val="1"/>
      </rPr>
      <t xml:space="preserve">                                 </t>
    </r>
    <r>
      <rPr>
        <sz val="12"/>
        <rFont val="宋体"/>
        <family val="3"/>
        <charset val="134"/>
      </rPr>
      <t>目</t>
    </r>
    <phoneticPr fontId="19" type="noConversion"/>
  </si>
  <si>
    <t>单位：万元</t>
    <phoneticPr fontId="19" type="noConversion"/>
  </si>
  <si>
    <r>
      <t>项</t>
    </r>
    <r>
      <rPr>
        <sz val="12"/>
        <rFont val="Times New Roman"/>
        <family val="1"/>
      </rPr>
      <t xml:space="preserve">                                 </t>
    </r>
    <r>
      <rPr>
        <sz val="12"/>
        <rFont val="宋体"/>
        <family val="3"/>
        <charset val="134"/>
      </rPr>
      <t>目</t>
    </r>
    <phoneticPr fontId="19" type="noConversion"/>
  </si>
  <si>
    <r>
      <t>一般公共预算支出</t>
    </r>
    <r>
      <rPr>
        <b/>
        <sz val="12"/>
        <color rgb="FF000000"/>
        <rFont val="Times New Roman"/>
        <family val="1"/>
      </rPr>
      <t xml:space="preserve"> </t>
    </r>
  </si>
  <si>
    <t>项    目</t>
    <phoneticPr fontId="19" type="noConversion"/>
  </si>
  <si>
    <r>
      <t xml:space="preserve">项      </t>
    </r>
    <r>
      <rPr>
        <sz val="12"/>
        <rFont val="宋体"/>
        <family val="3"/>
        <charset val="134"/>
      </rPr>
      <t xml:space="preserve"> </t>
    </r>
    <r>
      <rPr>
        <sz val="12"/>
        <rFont val="宋体"/>
        <family val="3"/>
        <charset val="134"/>
      </rPr>
      <t xml:space="preserve">       目</t>
    </r>
    <phoneticPr fontId="19" type="noConversion"/>
  </si>
  <si>
    <t>上年结转</t>
    <phoneticPr fontId="19" type="noConversion"/>
  </si>
  <si>
    <r>
      <t>项</t>
    </r>
    <r>
      <rPr>
        <sz val="12"/>
        <rFont val="Times New Roman"/>
        <family val="1"/>
      </rPr>
      <t xml:space="preserve">                         </t>
    </r>
    <r>
      <rPr>
        <sz val="12"/>
        <rFont val="宋体"/>
        <family val="3"/>
        <charset val="134"/>
      </rPr>
      <t>目</t>
    </r>
    <phoneticPr fontId="19" type="noConversion"/>
  </si>
  <si>
    <t>为上年增减%</t>
    <phoneticPr fontId="19" type="noConversion"/>
  </si>
  <si>
    <r>
      <t>项</t>
    </r>
    <r>
      <rPr>
        <sz val="12"/>
        <rFont val="Times New Roman"/>
        <family val="1"/>
      </rPr>
      <t xml:space="preserve">                         </t>
    </r>
    <r>
      <rPr>
        <sz val="12"/>
        <rFont val="宋体"/>
        <family val="3"/>
        <charset val="134"/>
      </rPr>
      <t>目</t>
    </r>
    <phoneticPr fontId="19" type="noConversion"/>
  </si>
  <si>
    <t>比上年增减%</t>
    <phoneticPr fontId="19" type="noConversion"/>
  </si>
  <si>
    <t xml:space="preserve">      其他国有资本经营预算企业利润收入</t>
    <phoneticPr fontId="19" type="noConversion"/>
  </si>
  <si>
    <r>
      <t>项</t>
    </r>
    <r>
      <rPr>
        <sz val="12"/>
        <rFont val="Times New Roman"/>
        <family val="1"/>
      </rPr>
      <t xml:space="preserve">                         </t>
    </r>
    <r>
      <rPr>
        <sz val="12"/>
        <rFont val="宋体"/>
        <family val="3"/>
        <charset val="134"/>
      </rPr>
      <t>目</t>
    </r>
    <phoneticPr fontId="19" type="noConversion"/>
  </si>
  <si>
    <t>比上年增减%</t>
    <phoneticPr fontId="19" type="noConversion"/>
  </si>
  <si>
    <t>比上年增减%</t>
    <phoneticPr fontId="19" type="noConversion"/>
  </si>
  <si>
    <t xml:space="preserve">一、地方一般公共预算收入        </t>
    <phoneticPr fontId="19" type="noConversion"/>
  </si>
  <si>
    <t>（一）税收收入</t>
    <phoneticPr fontId="26" type="noConversion"/>
  </si>
  <si>
    <t>（二）非税收入</t>
    <phoneticPr fontId="26" type="noConversion"/>
  </si>
  <si>
    <t xml:space="preserve">  1、专项收入（包括教育费附加、地方教育附加和残疾人就业保障金收入）</t>
    <phoneticPr fontId="26" type="noConversion"/>
  </si>
  <si>
    <t xml:space="preserve">  2、其他收入（包括行政事业性收费收入、罚没款和利息收入）</t>
  </si>
  <si>
    <t>二、上划中央收入</t>
    <phoneticPr fontId="26" type="noConversion"/>
  </si>
  <si>
    <t>（一）增值税、消费税小计</t>
    <phoneticPr fontId="26" type="noConversion"/>
  </si>
  <si>
    <t xml:space="preserve">  2、改征增值税50％ </t>
    <phoneticPr fontId="26" type="noConversion"/>
  </si>
  <si>
    <t xml:space="preserve">  3、消费税</t>
    <phoneticPr fontId="26" type="noConversion"/>
  </si>
  <si>
    <t>（二）所得税小计</t>
    <phoneticPr fontId="26" type="noConversion"/>
  </si>
  <si>
    <t xml:space="preserve">  3、企业所得税60％ </t>
  </si>
  <si>
    <t xml:space="preserve">  4、个人所得税60％ </t>
  </si>
  <si>
    <t>三、财政总收入（一+二）</t>
  </si>
  <si>
    <t xml:space="preserve"> 1、一般公共服务支出</t>
  </si>
  <si>
    <t xml:space="preserve"> 2、公共安全支出</t>
  </si>
  <si>
    <t xml:space="preserve"> 3、教育支出</t>
  </si>
  <si>
    <t xml:space="preserve"> 4、科学技术支出</t>
  </si>
  <si>
    <t xml:space="preserve"> 6、社会保障和就业支出</t>
  </si>
  <si>
    <t xml:space="preserve"> 8、节能环保支出</t>
  </si>
  <si>
    <t xml:space="preserve"> 9、城乡社区支出</t>
  </si>
  <si>
    <t xml:space="preserve"> 10、农林水支出</t>
  </si>
  <si>
    <t xml:space="preserve">   1、利润收入</t>
  </si>
  <si>
    <t xml:space="preserve">   2、股利、股息收入</t>
  </si>
  <si>
    <t xml:space="preserve">   1、福利彩票公益金收入</t>
  </si>
  <si>
    <t xml:space="preserve">   2、体育彩票公益金收入</t>
  </si>
  <si>
    <t xml:space="preserve">   3、其他政府性基金收入</t>
  </si>
  <si>
    <t xml:space="preserve">   1、用于社会福利的彩票公益金支出</t>
    <phoneticPr fontId="20" type="noConversion"/>
  </si>
  <si>
    <t xml:space="preserve">   2、用于体育事业的彩票公益金支出</t>
    <phoneticPr fontId="20" type="noConversion"/>
  </si>
  <si>
    <t xml:space="preserve"> 11、交通运输支出</t>
  </si>
  <si>
    <t xml:space="preserve"> 12、资源勘探信息等支出</t>
  </si>
  <si>
    <t xml:space="preserve"> 13、商业服务业等支出</t>
  </si>
  <si>
    <t>二、上级补助结算收入</t>
    <phoneticPr fontId="19" type="noConversion"/>
  </si>
  <si>
    <t xml:space="preserve">    其中：“营改增”基数返还</t>
    <phoneticPr fontId="19" type="noConversion"/>
  </si>
  <si>
    <t xml:space="preserve">          上划增值税和消费税两税返还收入</t>
    <phoneticPr fontId="19" type="noConversion"/>
  </si>
  <si>
    <t xml:space="preserve">          所得税基数返还收入</t>
    <phoneticPr fontId="19" type="noConversion"/>
  </si>
  <si>
    <t xml:space="preserve">          搬迁企业结算收入</t>
    <phoneticPr fontId="19" type="noConversion"/>
  </si>
  <si>
    <t>三、调入资金</t>
    <phoneticPr fontId="19" type="noConversion"/>
  </si>
  <si>
    <t>四、上解上级支出</t>
    <phoneticPr fontId="19" type="noConversion"/>
  </si>
  <si>
    <r>
      <t xml:space="preserve">    </t>
    </r>
    <r>
      <rPr>
        <sz val="12"/>
        <color theme="1"/>
        <rFont val="宋体"/>
        <family val="3"/>
        <charset val="134"/>
      </rPr>
      <t>其中：地方财政收入增收上解支出（</t>
    </r>
    <r>
      <rPr>
        <sz val="12"/>
        <color theme="1"/>
        <rFont val="Times New Roman"/>
        <family val="1"/>
      </rPr>
      <t>40%</t>
    </r>
    <r>
      <rPr>
        <sz val="12"/>
        <color theme="1"/>
        <rFont val="宋体"/>
        <family val="3"/>
        <charset val="134"/>
      </rPr>
      <t>）</t>
    </r>
    <phoneticPr fontId="19" type="noConversion"/>
  </si>
  <si>
    <r>
      <t xml:space="preserve">          </t>
    </r>
    <r>
      <rPr>
        <sz val="12"/>
        <color theme="1"/>
        <rFont val="宋体"/>
        <family val="3"/>
        <charset val="134"/>
      </rPr>
      <t>总额分享上解支出（</t>
    </r>
    <r>
      <rPr>
        <sz val="12"/>
        <color theme="1"/>
        <rFont val="Times New Roman"/>
        <family val="1"/>
      </rPr>
      <t>48.3%</t>
    </r>
    <r>
      <rPr>
        <sz val="12"/>
        <color theme="1"/>
        <rFont val="宋体"/>
        <family val="3"/>
        <charset val="134"/>
      </rPr>
      <t>）</t>
    </r>
    <phoneticPr fontId="19" type="noConversion"/>
  </si>
  <si>
    <r>
      <t xml:space="preserve">          </t>
    </r>
    <r>
      <rPr>
        <sz val="12"/>
        <color theme="1"/>
        <rFont val="宋体"/>
        <family val="3"/>
        <charset val="134"/>
      </rPr>
      <t>市属下放企业收入递增上解支出（</t>
    </r>
    <r>
      <rPr>
        <sz val="12"/>
        <color theme="1"/>
        <rFont val="Times New Roman"/>
        <family val="1"/>
      </rPr>
      <t>8%</t>
    </r>
    <r>
      <rPr>
        <sz val="12"/>
        <color theme="1"/>
        <rFont val="宋体"/>
        <family val="3"/>
        <charset val="134"/>
      </rPr>
      <t>）</t>
    </r>
    <phoneticPr fontId="19" type="noConversion"/>
  </si>
  <si>
    <r>
      <t xml:space="preserve">          </t>
    </r>
    <r>
      <rPr>
        <sz val="12"/>
        <color theme="1"/>
        <rFont val="宋体"/>
        <family val="3"/>
        <charset val="134"/>
      </rPr>
      <t>体制包干上解支出</t>
    </r>
    <phoneticPr fontId="19" type="noConversion"/>
  </si>
  <si>
    <r>
      <t xml:space="preserve">          </t>
    </r>
    <r>
      <rPr>
        <sz val="12"/>
        <color theme="1"/>
        <rFont val="宋体"/>
        <family val="3"/>
        <charset val="134"/>
      </rPr>
      <t>上划增值税和消费税两税上解支出</t>
    </r>
    <phoneticPr fontId="19" type="noConversion"/>
  </si>
  <si>
    <r>
      <t xml:space="preserve">          </t>
    </r>
    <r>
      <rPr>
        <sz val="12"/>
        <color theme="1"/>
        <rFont val="宋体"/>
        <family val="3"/>
        <charset val="134"/>
      </rPr>
      <t>出口退税专项上解支出</t>
    </r>
    <phoneticPr fontId="19" type="noConversion"/>
  </si>
  <si>
    <r>
      <t xml:space="preserve">          </t>
    </r>
    <r>
      <rPr>
        <sz val="12"/>
        <color theme="1"/>
        <rFont val="宋体"/>
        <family val="3"/>
        <charset val="134"/>
      </rPr>
      <t>其他体制上解支出</t>
    </r>
    <phoneticPr fontId="19" type="noConversion"/>
  </si>
  <si>
    <t>五、当年一般公共预算可用资金（一+二+三-四）</t>
    <phoneticPr fontId="19" type="noConversion"/>
  </si>
  <si>
    <t xml:space="preserve">     机关工资福利支出</t>
    <phoneticPr fontId="20" type="noConversion"/>
  </si>
  <si>
    <t xml:space="preserve">         工资奖金津补贴</t>
    <phoneticPr fontId="20" type="noConversion"/>
  </si>
  <si>
    <t xml:space="preserve">         社会保障缴费</t>
    <phoneticPr fontId="20" type="noConversion"/>
  </si>
  <si>
    <t xml:space="preserve">         住房公积金</t>
    <phoneticPr fontId="20" type="noConversion"/>
  </si>
  <si>
    <t xml:space="preserve">         其他工资福利支出</t>
    <phoneticPr fontId="20" type="noConversion"/>
  </si>
  <si>
    <t xml:space="preserve">     机关商品和服务支出</t>
    <phoneticPr fontId="20" type="noConversion"/>
  </si>
  <si>
    <t xml:space="preserve">         办公经费</t>
    <phoneticPr fontId="20" type="noConversion"/>
  </si>
  <si>
    <t xml:space="preserve">         会议费</t>
    <phoneticPr fontId="20" type="noConversion"/>
  </si>
  <si>
    <t xml:space="preserve">         培训费</t>
    <phoneticPr fontId="20" type="noConversion"/>
  </si>
  <si>
    <t xml:space="preserve">         专用材料购置费</t>
    <phoneticPr fontId="20" type="noConversion"/>
  </si>
  <si>
    <t xml:space="preserve">         委托业务费</t>
    <phoneticPr fontId="20" type="noConversion"/>
  </si>
  <si>
    <t xml:space="preserve">         公务接待费</t>
    <phoneticPr fontId="20" type="noConversion"/>
  </si>
  <si>
    <t xml:space="preserve">         公务用车运行维护费</t>
    <phoneticPr fontId="20" type="noConversion"/>
  </si>
  <si>
    <t xml:space="preserve">         维修（护）费</t>
    <phoneticPr fontId="20" type="noConversion"/>
  </si>
  <si>
    <t xml:space="preserve">         其他商品和服务支出</t>
    <phoneticPr fontId="20" type="noConversion"/>
  </si>
  <si>
    <t xml:space="preserve">     对事业单位经常性补助</t>
    <phoneticPr fontId="20" type="noConversion"/>
  </si>
  <si>
    <t xml:space="preserve">         工资福利支出</t>
    <phoneticPr fontId="20" type="noConversion"/>
  </si>
  <si>
    <t xml:space="preserve">         商品和服务支出</t>
    <phoneticPr fontId="20" type="noConversion"/>
  </si>
  <si>
    <t xml:space="preserve">     对个人和家庭的补助</t>
    <phoneticPr fontId="20" type="noConversion"/>
  </si>
  <si>
    <t xml:space="preserve">         社会福利和救助</t>
    <phoneticPr fontId="20" type="noConversion"/>
  </si>
  <si>
    <t xml:space="preserve">         助学金</t>
    <phoneticPr fontId="20" type="noConversion"/>
  </si>
  <si>
    <t xml:space="preserve">         离退休费</t>
    <phoneticPr fontId="20" type="noConversion"/>
  </si>
  <si>
    <t xml:space="preserve">         其他对个人和家庭的补助</t>
    <phoneticPr fontId="20" type="noConversion"/>
  </si>
  <si>
    <t xml:space="preserve">      其他国有资本经营预算支出</t>
    <phoneticPr fontId="20" type="noConversion"/>
  </si>
  <si>
    <t xml:space="preserve">      机关事业单位基本养老保险费收入  </t>
    <phoneticPr fontId="20" type="noConversion"/>
  </si>
  <si>
    <t xml:space="preserve">      机关事业单位基本养老保险基金财政补助收入</t>
    <phoneticPr fontId="20" type="noConversion"/>
  </si>
  <si>
    <t xml:space="preserve">      机关事业单位基本养老保险基金利息收入</t>
    <phoneticPr fontId="20" type="noConversion"/>
  </si>
  <si>
    <t xml:space="preserve">   1、机关事业单位基本养老保险基金支出</t>
    <phoneticPr fontId="20" type="noConversion"/>
  </si>
  <si>
    <t xml:space="preserve">      基本养老金支出 </t>
    <phoneticPr fontId="20" type="noConversion"/>
  </si>
  <si>
    <t>附表十五</t>
    <phoneticPr fontId="19" type="noConversion"/>
  </si>
  <si>
    <t xml:space="preserve">政府性基金预算支出      </t>
    <phoneticPr fontId="20" type="noConversion"/>
  </si>
  <si>
    <r>
      <t xml:space="preserve"> </t>
    </r>
    <r>
      <rPr>
        <sz val="12"/>
        <rFont val="宋体"/>
        <family val="3"/>
        <charset val="134"/>
      </rPr>
      <t xml:space="preserve"> </t>
    </r>
    <r>
      <rPr>
        <sz val="12"/>
        <rFont val="宋体"/>
        <family val="3"/>
        <charset val="134"/>
      </rPr>
      <t>1、增值税</t>
    </r>
    <phoneticPr fontId="21" type="noConversion"/>
  </si>
  <si>
    <t xml:space="preserve">  其中：非营改增增值税50％     </t>
    <phoneticPr fontId="26" type="noConversion"/>
  </si>
  <si>
    <r>
      <t xml:space="preserve"> </t>
    </r>
    <r>
      <rPr>
        <sz val="12"/>
        <rFont val="宋体"/>
        <family val="3"/>
        <charset val="134"/>
      </rPr>
      <t xml:space="preserve">       </t>
    </r>
    <r>
      <rPr>
        <sz val="12"/>
        <rFont val="宋体"/>
        <family val="3"/>
        <charset val="134"/>
      </rPr>
      <t xml:space="preserve">改征增值税50％ </t>
    </r>
    <phoneticPr fontId="26" type="noConversion"/>
  </si>
  <si>
    <t>科目代码</t>
  </si>
  <si>
    <t>剩余金额</t>
  </si>
  <si>
    <t>类</t>
  </si>
  <si>
    <t>求和项:剩余金额</t>
  </si>
  <si>
    <t>行标签</t>
  </si>
  <si>
    <t>总计</t>
  </si>
  <si>
    <t xml:space="preserve">  4、其他政府性基金及对应专项债务收入安排的支出</t>
    <phoneticPr fontId="20" type="noConversion"/>
  </si>
  <si>
    <t>二○一九年区级一般公共预算支出总表（草案）</t>
    <phoneticPr fontId="19" type="noConversion"/>
  </si>
  <si>
    <t>编制日期：2019年1月</t>
    <phoneticPr fontId="19" type="noConversion"/>
  </si>
  <si>
    <r>
      <t>201</t>
    </r>
    <r>
      <rPr>
        <sz val="12"/>
        <rFont val="宋体"/>
        <family val="3"/>
        <charset val="134"/>
      </rPr>
      <t>8</t>
    </r>
    <r>
      <rPr>
        <sz val="12"/>
        <rFont val="宋体"/>
        <family val="3"/>
        <charset val="134"/>
      </rPr>
      <t>年实绩</t>
    </r>
    <phoneticPr fontId="19" type="noConversion"/>
  </si>
  <si>
    <r>
      <t>20</t>
    </r>
    <r>
      <rPr>
        <sz val="12"/>
        <rFont val="宋体"/>
        <family val="3"/>
        <charset val="134"/>
      </rPr>
      <t>19</t>
    </r>
    <r>
      <rPr>
        <sz val="12"/>
        <rFont val="宋体"/>
        <family val="3"/>
        <charset val="134"/>
      </rPr>
      <t>年预算</t>
    </r>
    <phoneticPr fontId="19" type="noConversion"/>
  </si>
  <si>
    <t>二○一九年一般公共预算收入总表（草案）</t>
    <phoneticPr fontId="19" type="noConversion"/>
  </si>
  <si>
    <r>
      <t>201</t>
    </r>
    <r>
      <rPr>
        <sz val="12"/>
        <rFont val="宋体"/>
        <family val="3"/>
        <charset val="134"/>
      </rPr>
      <t>8</t>
    </r>
    <r>
      <rPr>
        <sz val="12"/>
        <rFont val="宋体"/>
        <family val="3"/>
        <charset val="134"/>
      </rPr>
      <t>年实绩</t>
    </r>
    <phoneticPr fontId="26" type="noConversion"/>
  </si>
  <si>
    <t>2019年预期</t>
    <phoneticPr fontId="26" type="noConversion"/>
  </si>
  <si>
    <t>二○一九年一般公共预算财政收支平衡表</t>
    <phoneticPr fontId="19" type="noConversion"/>
  </si>
  <si>
    <r>
      <t>201</t>
    </r>
    <r>
      <rPr>
        <sz val="12"/>
        <rFont val="宋体"/>
        <family val="3"/>
        <charset val="134"/>
      </rPr>
      <t>9</t>
    </r>
    <r>
      <rPr>
        <sz val="12"/>
        <rFont val="宋体"/>
        <family val="3"/>
        <charset val="134"/>
      </rPr>
      <t>年预算</t>
    </r>
    <phoneticPr fontId="19" type="noConversion"/>
  </si>
  <si>
    <t>2019年预算</t>
    <phoneticPr fontId="19" type="noConversion"/>
  </si>
  <si>
    <t>2019年预算</t>
    <phoneticPr fontId="19" type="noConversion"/>
  </si>
  <si>
    <t>二○一九年一般公共预算上级补助收支表（草案）</t>
    <phoneticPr fontId="19" type="noConversion"/>
  </si>
  <si>
    <r>
      <t>201</t>
    </r>
    <r>
      <rPr>
        <sz val="12"/>
        <rFont val="宋体"/>
        <family val="3"/>
        <charset val="134"/>
      </rPr>
      <t>9</t>
    </r>
    <r>
      <rPr>
        <sz val="12"/>
        <rFont val="宋体"/>
        <family val="3"/>
        <charset val="134"/>
      </rPr>
      <t>年收入</t>
    </r>
    <phoneticPr fontId="19" type="noConversion"/>
  </si>
  <si>
    <r>
      <t>201</t>
    </r>
    <r>
      <rPr>
        <sz val="12"/>
        <rFont val="宋体"/>
        <family val="3"/>
        <charset val="134"/>
      </rPr>
      <t>9</t>
    </r>
    <r>
      <rPr>
        <sz val="12"/>
        <rFont val="宋体"/>
        <family val="3"/>
        <charset val="134"/>
      </rPr>
      <t>年支出</t>
    </r>
    <phoneticPr fontId="19" type="noConversion"/>
  </si>
  <si>
    <r>
      <t>201</t>
    </r>
    <r>
      <rPr>
        <sz val="12"/>
        <rFont val="宋体"/>
        <family val="3"/>
        <charset val="134"/>
      </rPr>
      <t>8</t>
    </r>
    <r>
      <rPr>
        <sz val="12"/>
        <rFont val="宋体"/>
        <family val="3"/>
        <charset val="134"/>
      </rPr>
      <t>年实绩</t>
    </r>
    <phoneticPr fontId="19" type="noConversion"/>
  </si>
  <si>
    <t>2019年预期</t>
    <phoneticPr fontId="19" type="noConversion"/>
  </si>
  <si>
    <t>1、一般公共服务支出</t>
    <phoneticPr fontId="20" type="noConversion"/>
  </si>
  <si>
    <t>2、公共安全支出</t>
    <phoneticPr fontId="20" type="noConversion"/>
  </si>
  <si>
    <t>3、教育支出</t>
    <phoneticPr fontId="20" type="noConversion"/>
  </si>
  <si>
    <t>4、科学技术支出</t>
    <phoneticPr fontId="20" type="noConversion"/>
  </si>
  <si>
    <t>6、社会保障和就业支出</t>
    <phoneticPr fontId="20" type="noConversion"/>
  </si>
  <si>
    <t>8、城乡社区支出</t>
    <phoneticPr fontId="20" type="noConversion"/>
  </si>
  <si>
    <t>9、农林水支出</t>
    <phoneticPr fontId="20" type="noConversion"/>
  </si>
  <si>
    <t>11、商业服务业等支出</t>
    <phoneticPr fontId="20" type="noConversion"/>
  </si>
  <si>
    <t>12、自然资源海洋气象等支出</t>
    <phoneticPr fontId="20" type="noConversion"/>
  </si>
  <si>
    <t>13、住房保障支出</t>
    <phoneticPr fontId="20" type="noConversion"/>
  </si>
  <si>
    <t>15、预备费</t>
    <phoneticPr fontId="20" type="noConversion"/>
  </si>
  <si>
    <t>16、债务付息支出</t>
    <phoneticPr fontId="20" type="noConversion"/>
  </si>
  <si>
    <t>18、其他支出</t>
    <phoneticPr fontId="20" type="noConversion"/>
  </si>
  <si>
    <t xml:space="preserve">      国有参股公司股利、股息收入</t>
    <phoneticPr fontId="20" type="noConversion"/>
  </si>
  <si>
    <r>
      <t xml:space="preserve">      </t>
    </r>
    <r>
      <rPr>
        <sz val="12"/>
        <rFont val="宋体"/>
        <family val="3"/>
        <charset val="134"/>
      </rPr>
      <t>国有资本经营预算补充社保基金支出</t>
    </r>
    <phoneticPr fontId="20" type="noConversion"/>
  </si>
  <si>
    <t xml:space="preserve">      国有企业改革成本支出</t>
    <phoneticPr fontId="20" type="noConversion"/>
  </si>
  <si>
    <t xml:space="preserve">   2、解决历史遗留问题及改革成本支出</t>
    <phoneticPr fontId="20" type="noConversion"/>
  </si>
  <si>
    <t xml:space="preserve">      其他国有企业资本金注入</t>
    <phoneticPr fontId="20" type="noConversion"/>
  </si>
  <si>
    <r>
      <t xml:space="preserve">   3</t>
    </r>
    <r>
      <rPr>
        <sz val="12"/>
        <rFont val="宋体"/>
        <family val="3"/>
        <charset val="134"/>
      </rPr>
      <t>、国有企业资本金注入</t>
    </r>
    <phoneticPr fontId="20" type="noConversion"/>
  </si>
  <si>
    <r>
      <t xml:space="preserve"> </t>
    </r>
    <r>
      <rPr>
        <sz val="12"/>
        <rFont val="宋体"/>
        <family val="3"/>
        <charset val="134"/>
      </rPr>
      <t xml:space="preserve"> </t>
    </r>
    <r>
      <rPr>
        <sz val="12"/>
        <rFont val="宋体"/>
        <family val="3"/>
        <charset val="134"/>
      </rPr>
      <t xml:space="preserve"> </t>
    </r>
    <r>
      <rPr>
        <sz val="12"/>
        <rFont val="宋体"/>
        <family val="3"/>
        <charset val="134"/>
      </rPr>
      <t>4</t>
    </r>
    <r>
      <rPr>
        <sz val="12"/>
        <rFont val="宋体"/>
        <family val="3"/>
        <charset val="134"/>
      </rPr>
      <t>、其他国有资本经营预算支出</t>
    </r>
    <phoneticPr fontId="20" type="noConversion"/>
  </si>
  <si>
    <r>
      <t xml:space="preserve"> </t>
    </r>
    <r>
      <rPr>
        <sz val="12"/>
        <rFont val="宋体"/>
        <family val="3"/>
        <charset val="134"/>
      </rPr>
      <t xml:space="preserve">  3</t>
    </r>
    <r>
      <rPr>
        <sz val="12"/>
        <rFont val="宋体"/>
        <family val="3"/>
        <charset val="134"/>
      </rPr>
      <t>、债务付息支出</t>
    </r>
    <phoneticPr fontId="20" type="noConversion"/>
  </si>
  <si>
    <t>7、卫生健康支出</t>
    <phoneticPr fontId="20" type="noConversion"/>
  </si>
  <si>
    <t>附表一</t>
    <phoneticPr fontId="19" type="noConversion"/>
  </si>
  <si>
    <t>附表二</t>
    <phoneticPr fontId="19" type="noConversion"/>
  </si>
  <si>
    <t xml:space="preserve">   1、机关事业单位基本养老保险基金收入      </t>
    <phoneticPr fontId="20" type="noConversion"/>
  </si>
  <si>
    <t>14、灾害防治及应急管理支出</t>
    <phoneticPr fontId="20" type="noConversion"/>
  </si>
  <si>
    <t>10、资源勘探信息等支出</t>
    <phoneticPr fontId="20" type="noConversion"/>
  </si>
  <si>
    <t>备注：资源勘探信息等支出中安全生产监管支出根据2019年政府收支科目调整至灾害防治及应急管理支出。若按上年同口径计算，资源勘探信息等支出比上年增长12.02%。</t>
    <phoneticPr fontId="20" type="noConversion"/>
  </si>
  <si>
    <t xml:space="preserve"> 7、卫生健康支出</t>
    <phoneticPr fontId="20" type="noConversion"/>
  </si>
  <si>
    <r>
      <t xml:space="preserve"> 1</t>
    </r>
    <r>
      <rPr>
        <sz val="12"/>
        <rFont val="宋体"/>
        <family val="3"/>
        <charset val="134"/>
      </rPr>
      <t>4</t>
    </r>
    <r>
      <rPr>
        <sz val="12"/>
        <rFont val="宋体"/>
        <family val="3"/>
        <charset val="134"/>
      </rPr>
      <t>、其他</t>
    </r>
    <phoneticPr fontId="20" type="noConversion"/>
  </si>
  <si>
    <t xml:space="preserve">  5、彩票公益金安排的支出</t>
    <phoneticPr fontId="20" type="noConversion"/>
  </si>
  <si>
    <t xml:space="preserve">  1、文化旅游体育与传媒支出</t>
    <phoneticPr fontId="20" type="noConversion"/>
  </si>
  <si>
    <t xml:space="preserve">  2、国有土地使用权出让收入及对应专项债务收入安排的支出</t>
    <phoneticPr fontId="20" type="noConversion"/>
  </si>
  <si>
    <t xml:space="preserve">  3、国有土地收益基金及对应专项债务收入安排的支出</t>
    <phoneticPr fontId="20" type="noConversion"/>
  </si>
  <si>
    <t>六、一般公共预算支出</t>
    <phoneticPr fontId="19" type="noConversion"/>
  </si>
  <si>
    <t>七、年末余额（五-六）</t>
    <phoneticPr fontId="19" type="noConversion"/>
  </si>
  <si>
    <t xml:space="preserve">         人大事务</t>
    <phoneticPr fontId="20" type="noConversion"/>
  </si>
  <si>
    <t xml:space="preserve">             行政运行</t>
    <phoneticPr fontId="20" type="noConversion"/>
  </si>
  <si>
    <t xml:space="preserve">             一般行政管理事务</t>
    <phoneticPr fontId="20" type="noConversion"/>
  </si>
  <si>
    <t xml:space="preserve">         政协事务</t>
    <phoneticPr fontId="20" type="noConversion"/>
  </si>
  <si>
    <t xml:space="preserve">         政府办公厅（室）及相关机构事务</t>
    <phoneticPr fontId="20" type="noConversion"/>
  </si>
  <si>
    <t xml:space="preserve">    1、一般公共服务支出</t>
    <phoneticPr fontId="20" type="noConversion"/>
  </si>
  <si>
    <t xml:space="preserve">             政务公开审批</t>
    <phoneticPr fontId="20" type="noConversion"/>
  </si>
  <si>
    <t xml:space="preserve">             信访事务</t>
    <phoneticPr fontId="20" type="noConversion"/>
  </si>
  <si>
    <t xml:space="preserve">             事业运行</t>
    <phoneticPr fontId="20" type="noConversion"/>
  </si>
  <si>
    <t xml:space="preserve">             其他政府办公厅（室）及相关机构事务支出</t>
    <phoneticPr fontId="20" type="noConversion"/>
  </si>
  <si>
    <t xml:space="preserve">         发展与改革事务</t>
    <phoneticPr fontId="20" type="noConversion"/>
  </si>
  <si>
    <t xml:space="preserve">             物价管理</t>
    <phoneticPr fontId="20" type="noConversion"/>
  </si>
  <si>
    <t xml:space="preserve">         统计信息事务</t>
    <phoneticPr fontId="20" type="noConversion"/>
  </si>
  <si>
    <t xml:space="preserve">             专项统计业务</t>
    <phoneticPr fontId="20" type="noConversion"/>
  </si>
  <si>
    <t xml:space="preserve">             统计管理</t>
    <phoneticPr fontId="20" type="noConversion"/>
  </si>
  <si>
    <t xml:space="preserve">             专项普查活动</t>
    <phoneticPr fontId="20" type="noConversion"/>
  </si>
  <si>
    <t xml:space="preserve">             统计抽样调查</t>
    <phoneticPr fontId="20" type="noConversion"/>
  </si>
  <si>
    <t xml:space="preserve">             其他统计信息事务支出</t>
    <phoneticPr fontId="20" type="noConversion"/>
  </si>
  <si>
    <t xml:space="preserve">         财政事务</t>
    <phoneticPr fontId="20" type="noConversion"/>
  </si>
  <si>
    <t xml:space="preserve">             信息化建设</t>
    <phoneticPr fontId="20" type="noConversion"/>
  </si>
  <si>
    <t xml:space="preserve">         审计事务</t>
    <phoneticPr fontId="20" type="noConversion"/>
  </si>
  <si>
    <t xml:space="preserve">             审计业务</t>
    <phoneticPr fontId="20" type="noConversion"/>
  </si>
  <si>
    <t xml:space="preserve">         人力资源事务</t>
    <phoneticPr fontId="20" type="noConversion"/>
  </si>
  <si>
    <t xml:space="preserve">         纪检监察事务</t>
    <phoneticPr fontId="20" type="noConversion"/>
  </si>
  <si>
    <t xml:space="preserve">         商贸事务</t>
    <phoneticPr fontId="20" type="noConversion"/>
  </si>
  <si>
    <t xml:space="preserve">             招商引资</t>
    <phoneticPr fontId="20" type="noConversion"/>
  </si>
  <si>
    <t xml:space="preserve">         民主党派及工商联事务</t>
    <phoneticPr fontId="20" type="noConversion"/>
  </si>
  <si>
    <t xml:space="preserve">         群众团体事务</t>
    <phoneticPr fontId="20" type="noConversion"/>
  </si>
  <si>
    <t xml:space="preserve">         党委办公厅（室）及相关机构事务</t>
    <phoneticPr fontId="20" type="noConversion"/>
  </si>
  <si>
    <t xml:space="preserve">         组织事务</t>
    <phoneticPr fontId="20" type="noConversion"/>
  </si>
  <si>
    <t xml:space="preserve">         宣传事务</t>
    <phoneticPr fontId="20" type="noConversion"/>
  </si>
  <si>
    <t xml:space="preserve">         统战事务</t>
    <phoneticPr fontId="20" type="noConversion"/>
  </si>
  <si>
    <t xml:space="preserve">         其他共产党事务支出</t>
    <phoneticPr fontId="20" type="noConversion"/>
  </si>
  <si>
    <t xml:space="preserve">         市场监督管理事务</t>
    <phoneticPr fontId="20" type="noConversion"/>
  </si>
  <si>
    <t xml:space="preserve">             市场监督管理专项</t>
    <phoneticPr fontId="20" type="noConversion"/>
  </si>
  <si>
    <t xml:space="preserve">             消费者权益保护</t>
    <phoneticPr fontId="20" type="noConversion"/>
  </si>
  <si>
    <t xml:space="preserve">             认证认可监督管理</t>
    <phoneticPr fontId="20" type="noConversion"/>
  </si>
  <si>
    <t xml:space="preserve">             标准化管理</t>
    <phoneticPr fontId="20" type="noConversion"/>
  </si>
  <si>
    <t xml:space="preserve">             药品事务</t>
    <phoneticPr fontId="20" type="noConversion"/>
  </si>
  <si>
    <t xml:space="preserve">             医疗机械事务</t>
    <phoneticPr fontId="20" type="noConversion"/>
  </si>
  <si>
    <t xml:space="preserve">             化妆品事务</t>
    <phoneticPr fontId="20" type="noConversion"/>
  </si>
  <si>
    <t xml:space="preserve">         其他一般公共服务支出</t>
    <phoneticPr fontId="20" type="noConversion"/>
  </si>
  <si>
    <t xml:space="preserve">             其他一般公共服务支出</t>
    <phoneticPr fontId="20" type="noConversion"/>
  </si>
  <si>
    <t xml:space="preserve">    2、公共安全支出</t>
    <phoneticPr fontId="20" type="noConversion"/>
  </si>
  <si>
    <t xml:space="preserve">         公安</t>
    <phoneticPr fontId="20" type="noConversion"/>
  </si>
  <si>
    <t xml:space="preserve">             其他公安支出</t>
    <phoneticPr fontId="20" type="noConversion"/>
  </si>
  <si>
    <t xml:space="preserve">         检察</t>
    <phoneticPr fontId="20" type="noConversion"/>
  </si>
  <si>
    <t xml:space="preserve">             其他检察支出</t>
    <phoneticPr fontId="20" type="noConversion"/>
  </si>
  <si>
    <t xml:space="preserve">         法院</t>
    <phoneticPr fontId="20" type="noConversion"/>
  </si>
  <si>
    <t xml:space="preserve">             案件审判</t>
    <phoneticPr fontId="20" type="noConversion"/>
  </si>
  <si>
    <t xml:space="preserve">           “两庭”建设</t>
    <phoneticPr fontId="20" type="noConversion"/>
  </si>
  <si>
    <t xml:space="preserve">         司法</t>
    <phoneticPr fontId="20" type="noConversion"/>
  </si>
  <si>
    <t xml:space="preserve">             基层司法业务</t>
    <phoneticPr fontId="20" type="noConversion"/>
  </si>
  <si>
    <t xml:space="preserve">             普法宣传</t>
    <phoneticPr fontId="20" type="noConversion"/>
  </si>
  <si>
    <t xml:space="preserve">             律师公证管理</t>
    <phoneticPr fontId="20" type="noConversion"/>
  </si>
  <si>
    <t xml:space="preserve">             法律援助</t>
    <phoneticPr fontId="20" type="noConversion"/>
  </si>
  <si>
    <t xml:space="preserve">         其他公共安全支出</t>
    <phoneticPr fontId="20" type="noConversion"/>
  </si>
  <si>
    <t xml:space="preserve">             其他公共安全支出</t>
    <phoneticPr fontId="20" type="noConversion"/>
  </si>
  <si>
    <t xml:space="preserve">         教育管理事务</t>
    <phoneticPr fontId="20" type="noConversion"/>
  </si>
  <si>
    <t xml:space="preserve">    3、教育支出</t>
    <phoneticPr fontId="20" type="noConversion"/>
  </si>
  <si>
    <t xml:space="preserve">             学前教育</t>
    <phoneticPr fontId="20" type="noConversion"/>
  </si>
  <si>
    <t xml:space="preserve">             小学教育</t>
    <phoneticPr fontId="20" type="noConversion"/>
  </si>
  <si>
    <t xml:space="preserve">             初中教育</t>
    <phoneticPr fontId="20" type="noConversion"/>
  </si>
  <si>
    <t xml:space="preserve">             其他普通教育支出</t>
    <phoneticPr fontId="20" type="noConversion"/>
  </si>
  <si>
    <t xml:space="preserve">         普通教育</t>
    <phoneticPr fontId="20" type="noConversion"/>
  </si>
  <si>
    <t xml:space="preserve">         特殊教育</t>
    <phoneticPr fontId="20" type="noConversion"/>
  </si>
  <si>
    <t xml:space="preserve">             特殊学校教育</t>
    <phoneticPr fontId="20" type="noConversion"/>
  </si>
  <si>
    <t xml:space="preserve">             教师进修</t>
    <phoneticPr fontId="20" type="noConversion"/>
  </si>
  <si>
    <t xml:space="preserve">             干部教育</t>
    <phoneticPr fontId="20" type="noConversion"/>
  </si>
  <si>
    <t xml:space="preserve">         进修及培训</t>
    <phoneticPr fontId="20" type="noConversion"/>
  </si>
  <si>
    <t xml:space="preserve">         教育费附加安排的支出</t>
    <phoneticPr fontId="20" type="noConversion"/>
  </si>
  <si>
    <t xml:space="preserve">             城市中小学教学设施</t>
    <phoneticPr fontId="20" type="noConversion"/>
  </si>
  <si>
    <t xml:space="preserve">             其他教育费附加安排的支出</t>
    <phoneticPr fontId="20" type="noConversion"/>
  </si>
  <si>
    <t xml:space="preserve">         其他教育支出</t>
    <phoneticPr fontId="20" type="noConversion"/>
  </si>
  <si>
    <t xml:space="preserve">             其他教育支出</t>
    <phoneticPr fontId="20" type="noConversion"/>
  </si>
  <si>
    <t xml:space="preserve">           科学技术管理事务</t>
    <phoneticPr fontId="20" type="noConversion"/>
  </si>
  <si>
    <t xml:space="preserve">               行政运行</t>
    <phoneticPr fontId="20" type="noConversion"/>
  </si>
  <si>
    <t xml:space="preserve">               一般行政管理事务</t>
    <phoneticPr fontId="20" type="noConversion"/>
  </si>
  <si>
    <t xml:space="preserve">           技术研究与开发</t>
    <phoneticPr fontId="20" type="noConversion"/>
  </si>
  <si>
    <t xml:space="preserve">               产业技术研究与开发</t>
    <phoneticPr fontId="20" type="noConversion"/>
  </si>
  <si>
    <t xml:space="preserve">               科普活动</t>
    <phoneticPr fontId="20" type="noConversion"/>
  </si>
  <si>
    <t xml:space="preserve">           其他科学技术支出</t>
    <phoneticPr fontId="20" type="noConversion"/>
  </si>
  <si>
    <t xml:space="preserve">               其他科学技术支出</t>
    <phoneticPr fontId="20" type="noConversion"/>
  </si>
  <si>
    <t xml:space="preserve">           文化和旅游</t>
    <phoneticPr fontId="20" type="noConversion"/>
  </si>
  <si>
    <t xml:space="preserve">               图书馆</t>
    <phoneticPr fontId="20" type="noConversion"/>
  </si>
  <si>
    <t xml:space="preserve">               文化展示及纪念机构</t>
    <phoneticPr fontId="20" type="noConversion"/>
  </si>
  <si>
    <t xml:space="preserve">               群众文化</t>
    <phoneticPr fontId="20" type="noConversion"/>
  </si>
  <si>
    <t xml:space="preserve">               文化和旅游市场管理</t>
    <phoneticPr fontId="20" type="noConversion"/>
  </si>
  <si>
    <t xml:space="preserve">               其他文化和旅游支出</t>
    <phoneticPr fontId="20" type="noConversion"/>
  </si>
  <si>
    <t xml:space="preserve">           文物</t>
    <phoneticPr fontId="20" type="noConversion"/>
  </si>
  <si>
    <t xml:space="preserve">               文物保护</t>
    <phoneticPr fontId="20" type="noConversion"/>
  </si>
  <si>
    <t xml:space="preserve">           体育</t>
    <phoneticPr fontId="20" type="noConversion"/>
  </si>
  <si>
    <t xml:space="preserve">               其他体育支出</t>
    <phoneticPr fontId="20" type="noConversion"/>
  </si>
  <si>
    <t xml:space="preserve">           其他文化体育与传媒支出</t>
    <phoneticPr fontId="20" type="noConversion"/>
  </si>
  <si>
    <t xml:space="preserve">               文化产业发展专项支出</t>
    <phoneticPr fontId="20" type="noConversion"/>
  </si>
  <si>
    <t xml:space="preserve">               其他文化体育与传媒支出</t>
    <phoneticPr fontId="20" type="noConversion"/>
  </si>
  <si>
    <t xml:space="preserve">      6、社会保障和就业支出</t>
    <phoneticPr fontId="20" type="noConversion"/>
  </si>
  <si>
    <t xml:space="preserve">           人力资源和社会保障管理事务</t>
    <phoneticPr fontId="20" type="noConversion"/>
  </si>
  <si>
    <t xml:space="preserve">               综合业务管理</t>
    <phoneticPr fontId="20" type="noConversion"/>
  </si>
  <si>
    <t xml:space="preserve">               劳动保障监察</t>
    <phoneticPr fontId="20" type="noConversion"/>
  </si>
  <si>
    <t xml:space="preserve">               就业管理事务</t>
    <phoneticPr fontId="20" type="noConversion"/>
  </si>
  <si>
    <t xml:space="preserve">               社会保险业务管理事务</t>
    <phoneticPr fontId="20" type="noConversion"/>
  </si>
  <si>
    <t xml:space="preserve">               劳动关系和维权</t>
    <phoneticPr fontId="20" type="noConversion"/>
  </si>
  <si>
    <t xml:space="preserve">               劳动人事争议调解仲裁</t>
    <phoneticPr fontId="20" type="noConversion"/>
  </si>
  <si>
    <t xml:space="preserve">               其他人力资源和社会保障管理事务支出</t>
    <phoneticPr fontId="20" type="noConversion"/>
  </si>
  <si>
    <t xml:space="preserve">           民政管理事务</t>
    <phoneticPr fontId="20" type="noConversion"/>
  </si>
  <si>
    <t xml:space="preserve">               民间组织管理</t>
    <phoneticPr fontId="20" type="noConversion"/>
  </si>
  <si>
    <t xml:space="preserve">               行政区划和地名管理</t>
    <phoneticPr fontId="20" type="noConversion"/>
  </si>
  <si>
    <t xml:space="preserve">               基层政权和社区建设</t>
    <phoneticPr fontId="20" type="noConversion"/>
  </si>
  <si>
    <t xml:space="preserve">               其他民政管理事务支出</t>
    <phoneticPr fontId="20" type="noConversion"/>
  </si>
  <si>
    <t xml:space="preserve">           行政事业单位离退休</t>
    <phoneticPr fontId="20" type="noConversion"/>
  </si>
  <si>
    <t xml:space="preserve">               归口管理的行政单位离退休</t>
    <phoneticPr fontId="20" type="noConversion"/>
  </si>
  <si>
    <t xml:space="preserve">               事业单位离退休</t>
    <phoneticPr fontId="20" type="noConversion"/>
  </si>
  <si>
    <t xml:space="preserve">               离退休人员管理机构</t>
    <phoneticPr fontId="20" type="noConversion"/>
  </si>
  <si>
    <t xml:space="preserve">               机关事业单位基本养老保险缴费支出</t>
    <phoneticPr fontId="20" type="noConversion"/>
  </si>
  <si>
    <t xml:space="preserve">               机关事业单位职业年金缴费支出</t>
    <phoneticPr fontId="20" type="noConversion"/>
  </si>
  <si>
    <t xml:space="preserve">               对机关事业单位基本养老保险基金的补助</t>
    <phoneticPr fontId="20" type="noConversion"/>
  </si>
  <si>
    <t xml:space="preserve">               其他行政事业单位离退休支出</t>
    <phoneticPr fontId="20" type="noConversion"/>
  </si>
  <si>
    <t xml:space="preserve">           就业补助</t>
    <phoneticPr fontId="20" type="noConversion"/>
  </si>
  <si>
    <t xml:space="preserve">               职业培训补贴</t>
    <phoneticPr fontId="20" type="noConversion"/>
  </si>
  <si>
    <t xml:space="preserve">               社会保险补贴</t>
    <phoneticPr fontId="20" type="noConversion"/>
  </si>
  <si>
    <t xml:space="preserve">               公益性岗位补贴</t>
    <phoneticPr fontId="20" type="noConversion"/>
  </si>
  <si>
    <t xml:space="preserve">               其他就业补助支出</t>
    <phoneticPr fontId="20" type="noConversion"/>
  </si>
  <si>
    <t xml:space="preserve">           抚恤</t>
    <phoneticPr fontId="20" type="noConversion"/>
  </si>
  <si>
    <t xml:space="preserve">               死亡抚恤</t>
    <phoneticPr fontId="20" type="noConversion"/>
  </si>
  <si>
    <t xml:space="preserve">               伤残抚恤</t>
    <phoneticPr fontId="20" type="noConversion"/>
  </si>
  <si>
    <t xml:space="preserve">               在乡复员、退伍军人生活补助</t>
    <phoneticPr fontId="20" type="noConversion"/>
  </si>
  <si>
    <t xml:space="preserve">               义务兵优待</t>
    <phoneticPr fontId="20" type="noConversion"/>
  </si>
  <si>
    <t xml:space="preserve">               其他优抚支出</t>
    <phoneticPr fontId="20" type="noConversion"/>
  </si>
  <si>
    <t xml:space="preserve">           退役安置</t>
    <phoneticPr fontId="20" type="noConversion"/>
  </si>
  <si>
    <t xml:space="preserve">               退役士兵安置</t>
    <phoneticPr fontId="20" type="noConversion"/>
  </si>
  <si>
    <t xml:space="preserve">               军队移交政府的离退休人员安置</t>
    <phoneticPr fontId="20" type="noConversion"/>
  </si>
  <si>
    <t xml:space="preserve">               退役士兵管理教育</t>
    <phoneticPr fontId="20" type="noConversion"/>
  </si>
  <si>
    <t xml:space="preserve">               其他退役安置支出</t>
    <phoneticPr fontId="20" type="noConversion"/>
  </si>
  <si>
    <t xml:space="preserve">           社会福利</t>
    <phoneticPr fontId="20" type="noConversion"/>
  </si>
  <si>
    <t xml:space="preserve">               老年福利</t>
    <phoneticPr fontId="20" type="noConversion"/>
  </si>
  <si>
    <t xml:space="preserve">               殡葬</t>
    <phoneticPr fontId="20" type="noConversion"/>
  </si>
  <si>
    <t xml:space="preserve">           残疾人事业</t>
    <phoneticPr fontId="20" type="noConversion"/>
  </si>
  <si>
    <t xml:space="preserve">               残疾人康复</t>
    <phoneticPr fontId="20" type="noConversion"/>
  </si>
  <si>
    <t xml:space="preserve">               残疾人就业和扶贫</t>
    <phoneticPr fontId="20" type="noConversion"/>
  </si>
  <si>
    <t xml:space="preserve">               残疾人生活和护理补贴</t>
    <phoneticPr fontId="20" type="noConversion"/>
  </si>
  <si>
    <t xml:space="preserve">               其他残疾人事业支出</t>
    <phoneticPr fontId="20" type="noConversion"/>
  </si>
  <si>
    <t xml:space="preserve">           红十字事业</t>
    <phoneticPr fontId="20" type="noConversion"/>
  </si>
  <si>
    <t xml:space="preserve">           最低生活保障</t>
    <phoneticPr fontId="20" type="noConversion"/>
  </si>
  <si>
    <t xml:space="preserve">               城市最低生活保障金支出</t>
    <phoneticPr fontId="20" type="noConversion"/>
  </si>
  <si>
    <t xml:space="preserve">               临时救助支出</t>
    <phoneticPr fontId="20" type="noConversion"/>
  </si>
  <si>
    <t xml:space="preserve">               流浪乞讨人员救助支出</t>
    <phoneticPr fontId="20" type="noConversion"/>
  </si>
  <si>
    <t xml:space="preserve">           临时救助</t>
    <phoneticPr fontId="20" type="noConversion"/>
  </si>
  <si>
    <t xml:space="preserve">           特困人员救助供养</t>
    <phoneticPr fontId="20" type="noConversion"/>
  </si>
  <si>
    <t xml:space="preserve">               城市特困人员救助供养支出</t>
    <phoneticPr fontId="20" type="noConversion"/>
  </si>
  <si>
    <t xml:space="preserve">           其他生活救助</t>
    <phoneticPr fontId="20" type="noConversion"/>
  </si>
  <si>
    <t xml:space="preserve">               其他城市生活救助</t>
    <phoneticPr fontId="20" type="noConversion"/>
  </si>
  <si>
    <t xml:space="preserve">           其他社会保障和就业支出</t>
    <phoneticPr fontId="20" type="noConversion"/>
  </si>
  <si>
    <t xml:space="preserve">               其他社会保障和就业支出</t>
    <phoneticPr fontId="20" type="noConversion"/>
  </si>
  <si>
    <t xml:space="preserve">      7、卫生健康支出</t>
    <phoneticPr fontId="20" type="noConversion"/>
  </si>
  <si>
    <t xml:space="preserve">           卫生健康管理事务</t>
    <phoneticPr fontId="20" type="noConversion"/>
  </si>
  <si>
    <t xml:space="preserve">           公立医院</t>
    <phoneticPr fontId="20" type="noConversion"/>
  </si>
  <si>
    <t xml:space="preserve">               其他卫生健康管理事务支出</t>
    <phoneticPr fontId="20" type="noConversion"/>
  </si>
  <si>
    <t xml:space="preserve">               中医（民族）医院</t>
    <phoneticPr fontId="20" type="noConversion"/>
  </si>
  <si>
    <t xml:space="preserve">           基层医疗卫生机构</t>
    <phoneticPr fontId="20" type="noConversion"/>
  </si>
  <si>
    <t xml:space="preserve">               城市社区卫生机构</t>
    <phoneticPr fontId="20" type="noConversion"/>
  </si>
  <si>
    <t xml:space="preserve">           公共卫生</t>
    <phoneticPr fontId="20" type="noConversion"/>
  </si>
  <si>
    <t xml:space="preserve">               疾病预防控制机构</t>
    <phoneticPr fontId="20" type="noConversion"/>
  </si>
  <si>
    <t xml:space="preserve">               卫生监督机构</t>
    <phoneticPr fontId="20" type="noConversion"/>
  </si>
  <si>
    <t xml:space="preserve">               妇幼保健机构</t>
    <phoneticPr fontId="20" type="noConversion"/>
  </si>
  <si>
    <t xml:space="preserve">               基本公共卫生服务</t>
    <phoneticPr fontId="20" type="noConversion"/>
  </si>
  <si>
    <t xml:space="preserve">               其他公共卫生支出</t>
    <phoneticPr fontId="20" type="noConversion"/>
  </si>
  <si>
    <t xml:space="preserve">           计划生育事务</t>
    <phoneticPr fontId="20" type="noConversion"/>
  </si>
  <si>
    <t xml:space="preserve">               其他计划生育事务支出</t>
    <phoneticPr fontId="20" type="noConversion"/>
  </si>
  <si>
    <t xml:space="preserve">           行政事业单位医疗</t>
    <phoneticPr fontId="20" type="noConversion"/>
  </si>
  <si>
    <t xml:space="preserve">               行政单位医疗</t>
    <phoneticPr fontId="20" type="noConversion"/>
  </si>
  <si>
    <t xml:space="preserve">               事业单位医疗</t>
    <phoneticPr fontId="20" type="noConversion"/>
  </si>
  <si>
    <t xml:space="preserve">           其他卫生健康支出</t>
    <phoneticPr fontId="20" type="noConversion"/>
  </si>
  <si>
    <t xml:space="preserve">               其他卫生健康支出</t>
    <phoneticPr fontId="20" type="noConversion"/>
  </si>
  <si>
    <t xml:space="preserve">      8、城乡社区支出</t>
    <phoneticPr fontId="20" type="noConversion"/>
  </si>
  <si>
    <t xml:space="preserve">           城乡社区管理事务</t>
    <phoneticPr fontId="20" type="noConversion"/>
  </si>
  <si>
    <t xml:space="preserve">               城管执法</t>
    <phoneticPr fontId="20" type="noConversion"/>
  </si>
  <si>
    <t xml:space="preserve">               工程建设管理</t>
    <phoneticPr fontId="20" type="noConversion"/>
  </si>
  <si>
    <t xml:space="preserve">               其他城乡社区管理事务支出</t>
    <phoneticPr fontId="20" type="noConversion"/>
  </si>
  <si>
    <t xml:space="preserve">           城乡社区规划与管理</t>
    <phoneticPr fontId="20" type="noConversion"/>
  </si>
  <si>
    <t xml:space="preserve">               城乡社区规划与管理</t>
    <phoneticPr fontId="20" type="noConversion"/>
  </si>
  <si>
    <t xml:space="preserve">           城乡社区公共设施</t>
    <phoneticPr fontId="20" type="noConversion"/>
  </si>
  <si>
    <t xml:space="preserve">               其他城乡社区公共设施支出</t>
    <phoneticPr fontId="20" type="noConversion"/>
  </si>
  <si>
    <t xml:space="preserve">           城乡社区环境卫生</t>
    <phoneticPr fontId="20" type="noConversion"/>
  </si>
  <si>
    <t xml:space="preserve">               城乡社区环境卫生</t>
    <phoneticPr fontId="20" type="noConversion"/>
  </si>
  <si>
    <t xml:space="preserve">           其他城乡社区支出</t>
    <phoneticPr fontId="20" type="noConversion"/>
  </si>
  <si>
    <t xml:space="preserve">               其他城乡社区支出</t>
    <phoneticPr fontId="20" type="noConversion"/>
  </si>
  <si>
    <t xml:space="preserve">      9、农林水支出</t>
    <phoneticPr fontId="20" type="noConversion"/>
  </si>
  <si>
    <t xml:space="preserve">           农业</t>
    <phoneticPr fontId="20" type="noConversion"/>
  </si>
  <si>
    <t xml:space="preserve">               事业运行</t>
    <phoneticPr fontId="20" type="noConversion"/>
  </si>
  <si>
    <t xml:space="preserve">               其他农业支出</t>
    <phoneticPr fontId="20" type="noConversion"/>
  </si>
  <si>
    <t xml:space="preserve">           水利</t>
    <phoneticPr fontId="20" type="noConversion"/>
  </si>
  <si>
    <t xml:space="preserve">               水利工程运行与维护</t>
    <phoneticPr fontId="20" type="noConversion"/>
  </si>
  <si>
    <t xml:space="preserve">               水质监测</t>
    <phoneticPr fontId="20" type="noConversion"/>
  </si>
  <si>
    <t xml:space="preserve">               其他水利支出</t>
    <phoneticPr fontId="20" type="noConversion"/>
  </si>
  <si>
    <t xml:space="preserve">           其他农林水支出</t>
    <phoneticPr fontId="20" type="noConversion"/>
  </si>
  <si>
    <t xml:space="preserve">               其他农林水支出</t>
    <phoneticPr fontId="20" type="noConversion"/>
  </si>
  <si>
    <t xml:space="preserve">     10、资源勘探信息等支出</t>
    <phoneticPr fontId="20" type="noConversion"/>
  </si>
  <si>
    <t xml:space="preserve">           支持中小企业发展和管理支出</t>
    <phoneticPr fontId="20" type="noConversion"/>
  </si>
  <si>
    <t xml:space="preserve">               其他支持中小企业发展和管理支出</t>
    <phoneticPr fontId="20" type="noConversion"/>
  </si>
  <si>
    <t xml:space="preserve">     11、商业服务业等支出</t>
    <phoneticPr fontId="20" type="noConversion"/>
  </si>
  <si>
    <t xml:space="preserve">           商业流通事务</t>
    <phoneticPr fontId="20" type="noConversion"/>
  </si>
  <si>
    <t xml:space="preserve">           其他商业服务业等支出</t>
    <phoneticPr fontId="20" type="noConversion"/>
  </si>
  <si>
    <t xml:space="preserve">               其他商业服务业等支出</t>
    <phoneticPr fontId="20" type="noConversion"/>
  </si>
  <si>
    <t xml:space="preserve">     12、自然资源海洋气象等支出</t>
    <phoneticPr fontId="20" type="noConversion"/>
  </si>
  <si>
    <r>
      <t xml:space="preserve"> </t>
    </r>
    <r>
      <rPr>
        <sz val="12"/>
        <rFont val="宋体"/>
        <family val="3"/>
        <charset val="134"/>
      </rPr>
      <t xml:space="preserve">          </t>
    </r>
    <r>
      <rPr>
        <sz val="12"/>
        <rFont val="宋体"/>
        <family val="3"/>
        <charset val="134"/>
      </rPr>
      <t>自然资源事务</t>
    </r>
    <phoneticPr fontId="20" type="noConversion"/>
  </si>
  <si>
    <r>
      <t xml:space="preserve"> </t>
    </r>
    <r>
      <rPr>
        <sz val="12"/>
        <rFont val="宋体"/>
        <family val="3"/>
        <charset val="134"/>
      </rPr>
      <t xml:space="preserve">              </t>
    </r>
    <r>
      <rPr>
        <sz val="12"/>
        <rFont val="宋体"/>
        <family val="3"/>
        <charset val="134"/>
      </rPr>
      <t>行政运行</t>
    </r>
    <phoneticPr fontId="20" type="noConversion"/>
  </si>
  <si>
    <r>
      <t xml:space="preserve"> </t>
    </r>
    <r>
      <rPr>
        <sz val="12"/>
        <rFont val="宋体"/>
        <family val="3"/>
        <charset val="134"/>
      </rPr>
      <t xml:space="preserve">              </t>
    </r>
    <r>
      <rPr>
        <sz val="12"/>
        <rFont val="宋体"/>
        <family val="3"/>
        <charset val="134"/>
      </rPr>
      <t>一般行政管理事务</t>
    </r>
    <phoneticPr fontId="20" type="noConversion"/>
  </si>
  <si>
    <r>
      <t xml:space="preserve"> </t>
    </r>
    <r>
      <rPr>
        <sz val="12"/>
        <rFont val="宋体"/>
        <family val="3"/>
        <charset val="134"/>
      </rPr>
      <t xml:space="preserve">              </t>
    </r>
    <r>
      <rPr>
        <sz val="12"/>
        <rFont val="宋体"/>
        <family val="3"/>
        <charset val="134"/>
      </rPr>
      <t>事业运行</t>
    </r>
    <phoneticPr fontId="20" type="noConversion"/>
  </si>
  <si>
    <r>
      <t xml:space="preserve">     13、</t>
    </r>
    <r>
      <rPr>
        <sz val="12"/>
        <rFont val="宋体"/>
        <family val="3"/>
        <charset val="134"/>
      </rPr>
      <t>住房保障支出</t>
    </r>
    <phoneticPr fontId="20" type="noConversion"/>
  </si>
  <si>
    <t xml:space="preserve">           住房改革支出</t>
    <phoneticPr fontId="20" type="noConversion"/>
  </si>
  <si>
    <r>
      <t xml:space="preserve">               </t>
    </r>
    <r>
      <rPr>
        <sz val="12"/>
        <rFont val="宋体"/>
        <family val="3"/>
        <charset val="134"/>
      </rPr>
      <t>住房公积金</t>
    </r>
    <phoneticPr fontId="20" type="noConversion"/>
  </si>
  <si>
    <r>
      <t xml:space="preserve"> </t>
    </r>
    <r>
      <rPr>
        <sz val="12"/>
        <rFont val="宋体"/>
        <family val="3"/>
        <charset val="134"/>
      </rPr>
      <t xml:space="preserve">              </t>
    </r>
    <r>
      <rPr>
        <sz val="12"/>
        <rFont val="宋体"/>
        <family val="3"/>
        <charset val="134"/>
      </rPr>
      <t>购房补贴</t>
    </r>
    <phoneticPr fontId="20" type="noConversion"/>
  </si>
  <si>
    <r>
      <rPr>
        <sz val="12"/>
        <rFont val="宋体"/>
        <family val="3"/>
        <charset val="134"/>
      </rPr>
      <t xml:space="preserve">     </t>
    </r>
    <r>
      <rPr>
        <sz val="12"/>
        <rFont val="宋体"/>
        <family val="3"/>
        <charset val="134"/>
      </rPr>
      <t>1</t>
    </r>
    <r>
      <rPr>
        <sz val="12"/>
        <rFont val="宋体"/>
        <family val="3"/>
        <charset val="134"/>
      </rPr>
      <t>4、</t>
    </r>
    <r>
      <rPr>
        <sz val="12"/>
        <rFont val="宋体"/>
        <family val="3"/>
        <charset val="134"/>
      </rPr>
      <t>灾害防治及应急管理支出</t>
    </r>
    <phoneticPr fontId="20" type="noConversion"/>
  </si>
  <si>
    <r>
      <t xml:space="preserve"> </t>
    </r>
    <r>
      <rPr>
        <sz val="12"/>
        <rFont val="宋体"/>
        <family val="3"/>
        <charset val="134"/>
      </rPr>
      <t xml:space="preserve">          </t>
    </r>
    <r>
      <rPr>
        <sz val="12"/>
        <rFont val="宋体"/>
        <family val="3"/>
        <charset val="134"/>
      </rPr>
      <t>应急管理事务</t>
    </r>
    <phoneticPr fontId="20" type="noConversion"/>
  </si>
  <si>
    <r>
      <t xml:space="preserve"> </t>
    </r>
    <r>
      <rPr>
        <sz val="12"/>
        <rFont val="宋体"/>
        <family val="3"/>
        <charset val="134"/>
      </rPr>
      <t xml:space="preserve">    15、</t>
    </r>
    <r>
      <rPr>
        <sz val="12"/>
        <rFont val="宋体"/>
        <family val="3"/>
        <charset val="134"/>
      </rPr>
      <t>预备费</t>
    </r>
    <phoneticPr fontId="20" type="noConversion"/>
  </si>
  <si>
    <r>
      <t xml:space="preserve">           </t>
    </r>
    <r>
      <rPr>
        <sz val="12"/>
        <rFont val="宋体"/>
        <family val="3"/>
        <charset val="134"/>
      </rPr>
      <t>其他支出</t>
    </r>
    <phoneticPr fontId="20" type="noConversion"/>
  </si>
  <si>
    <t xml:space="preserve">           地方政府一般债务付息支出</t>
    <phoneticPr fontId="20" type="noConversion"/>
  </si>
  <si>
    <r>
      <t xml:space="preserve"> </t>
    </r>
    <r>
      <rPr>
        <sz val="12"/>
        <rFont val="宋体"/>
        <family val="3"/>
        <charset val="134"/>
      </rPr>
      <t xml:space="preserve">              </t>
    </r>
    <r>
      <rPr>
        <sz val="12"/>
        <rFont val="宋体"/>
        <family val="3"/>
        <charset val="134"/>
      </rPr>
      <t>地方政府一般债券付息支出</t>
    </r>
    <phoneticPr fontId="20" type="noConversion"/>
  </si>
  <si>
    <r>
      <t xml:space="preserve"> </t>
    </r>
    <r>
      <rPr>
        <sz val="12"/>
        <rFont val="宋体"/>
        <family val="3"/>
        <charset val="134"/>
      </rPr>
      <t xml:space="preserve">          </t>
    </r>
    <r>
      <rPr>
        <sz val="12"/>
        <rFont val="宋体"/>
        <family val="3"/>
        <charset val="134"/>
      </rPr>
      <t>地方政府一般债务发行费用支出</t>
    </r>
    <phoneticPr fontId="20" type="noConversion"/>
  </si>
  <si>
    <t xml:space="preserve">      4、科学技术支出</t>
    <phoneticPr fontId="20" type="noConversion"/>
  </si>
  <si>
    <t xml:space="preserve">               行政运行</t>
    <phoneticPr fontId="20" type="noConversion"/>
  </si>
  <si>
    <t xml:space="preserve">           科学技术普及</t>
    <phoneticPr fontId="20" type="noConversion"/>
  </si>
  <si>
    <r>
      <t xml:space="preserve">     16、</t>
    </r>
    <r>
      <rPr>
        <sz val="12"/>
        <rFont val="宋体"/>
        <family val="3"/>
        <charset val="134"/>
      </rPr>
      <t>债务付息支出</t>
    </r>
    <phoneticPr fontId="20" type="noConversion"/>
  </si>
  <si>
    <t xml:space="preserve">     17、债务发行费用支出</t>
    <phoneticPr fontId="20" type="noConversion"/>
  </si>
  <si>
    <t xml:space="preserve">     18、其他支出</t>
    <phoneticPr fontId="20" type="noConversion"/>
  </si>
  <si>
    <r>
      <t xml:space="preserve">  </t>
    </r>
    <r>
      <rPr>
        <sz val="12"/>
        <rFont val="宋体"/>
        <family val="3"/>
        <charset val="134"/>
      </rPr>
      <t>2</t>
    </r>
    <r>
      <rPr>
        <sz val="12"/>
        <rFont val="宋体"/>
        <family val="3"/>
        <charset val="134"/>
      </rPr>
      <t xml:space="preserve">、企业所得税40％          </t>
    </r>
    <phoneticPr fontId="21" type="noConversion"/>
  </si>
  <si>
    <r>
      <t xml:space="preserve">  </t>
    </r>
    <r>
      <rPr>
        <sz val="12"/>
        <rFont val="宋体"/>
        <family val="3"/>
        <charset val="134"/>
      </rPr>
      <t>3</t>
    </r>
    <r>
      <rPr>
        <sz val="12"/>
        <rFont val="宋体"/>
        <family val="3"/>
        <charset val="134"/>
      </rPr>
      <t xml:space="preserve">、个人所得税40％          </t>
    </r>
    <phoneticPr fontId="21" type="noConversion"/>
  </si>
  <si>
    <r>
      <t xml:space="preserve">  </t>
    </r>
    <r>
      <rPr>
        <sz val="12"/>
        <rFont val="宋体"/>
        <family val="3"/>
        <charset val="134"/>
      </rPr>
      <t>4</t>
    </r>
    <r>
      <rPr>
        <sz val="12"/>
        <rFont val="宋体"/>
        <family val="3"/>
        <charset val="134"/>
      </rPr>
      <t xml:space="preserve">、城市维护建设税     </t>
    </r>
    <phoneticPr fontId="21" type="noConversion"/>
  </si>
  <si>
    <r>
      <t xml:space="preserve">  </t>
    </r>
    <r>
      <rPr>
        <sz val="12"/>
        <rFont val="宋体"/>
        <family val="3"/>
        <charset val="134"/>
      </rPr>
      <t>5</t>
    </r>
    <r>
      <rPr>
        <sz val="12"/>
        <rFont val="宋体"/>
        <family val="3"/>
        <charset val="134"/>
      </rPr>
      <t xml:space="preserve">、其他各税           </t>
    </r>
    <phoneticPr fontId="21" type="noConversion"/>
  </si>
  <si>
    <t>备注：国有资本经营预算收入下降主要为国有企业阶段性利润波动影响。</t>
    <phoneticPr fontId="19" type="noConversion"/>
  </si>
  <si>
    <t xml:space="preserve">          体制结算和市财力专项补助收入</t>
    <phoneticPr fontId="19" type="noConversion"/>
  </si>
  <si>
    <t>5、文化旅游体育与传媒支出</t>
    <phoneticPr fontId="20" type="noConversion"/>
  </si>
  <si>
    <t>17、债务发行费用支出</t>
    <phoneticPr fontId="20" type="noConversion"/>
  </si>
  <si>
    <t xml:space="preserve">             信息化建设</t>
    <phoneticPr fontId="20" type="noConversion"/>
  </si>
  <si>
    <t xml:space="preserve">             执法办案</t>
    <phoneticPr fontId="20" type="noConversion"/>
  </si>
  <si>
    <t xml:space="preserve">           退役军人管理事务</t>
    <phoneticPr fontId="20" type="noConversion"/>
  </si>
  <si>
    <t xml:space="preserve">               拥军优属</t>
    <phoneticPr fontId="20" type="noConversion"/>
  </si>
  <si>
    <t xml:space="preserve">      5、文化旅游体育与传媒支出</t>
    <phoneticPr fontId="20" type="noConversion"/>
  </si>
  <si>
    <t xml:space="preserve">一、一般公共预算收入        </t>
    <phoneticPr fontId="19" type="noConversion"/>
  </si>
  <si>
    <t xml:space="preserve"> 5、文化旅游体育与传媒支出</t>
    <phoneticPr fontId="20" type="noConversion"/>
  </si>
  <si>
    <t xml:space="preserve">  1、非营改增增值税50％      </t>
    <phoneticPr fontId="26" type="noConversion"/>
  </si>
  <si>
    <t>备注：政府性基金支出预期下降主要为上年存在体育中心塑胶跑道翻修等一次性支出因素。</t>
    <phoneticPr fontId="19" type="noConversion"/>
  </si>
  <si>
    <t xml:space="preserve">   1、补充全国社会保障基金</t>
    <phoneticPr fontId="20" type="noConversion"/>
  </si>
  <si>
    <t>附表三</t>
    <phoneticPr fontId="19" type="noConversion"/>
  </si>
  <si>
    <t>二○一九年一般公共预算本级支出功能分类科目明细表</t>
    <phoneticPr fontId="19" type="noConversion"/>
  </si>
  <si>
    <t>二○一九年一般公共预算本级基本支出表</t>
    <phoneticPr fontId="19" type="noConversion"/>
  </si>
  <si>
    <t>一般公共预算基本支出</t>
    <phoneticPr fontId="20" type="noConversion"/>
  </si>
  <si>
    <t>附表四</t>
    <phoneticPr fontId="19" type="noConversion"/>
  </si>
  <si>
    <t>附表七</t>
    <phoneticPr fontId="19" type="noConversion"/>
  </si>
  <si>
    <t>单位:万元</t>
    <phoneticPr fontId="19" type="noConversion"/>
  </si>
  <si>
    <t>项目</t>
  </si>
  <si>
    <t>金额</t>
    <phoneticPr fontId="20" type="noConversion"/>
  </si>
  <si>
    <t>二、地方政府债务限额</t>
    <phoneticPr fontId="20" type="noConversion"/>
  </si>
  <si>
    <t>2018年度下城区地方政府一般债务情况表</t>
    <phoneticPr fontId="20" type="noConversion"/>
  </si>
  <si>
    <t xml:space="preserve">政府性基金预算收入            </t>
    <phoneticPr fontId="19" type="noConversion"/>
  </si>
  <si>
    <t>二○一九年区级政府性基金预算收入总表（草案）</t>
    <phoneticPr fontId="19" type="noConversion"/>
  </si>
  <si>
    <t>二○一九年区级政府性基金预算支出总表（草案）</t>
    <phoneticPr fontId="19" type="noConversion"/>
  </si>
  <si>
    <t xml:space="preserve">政府性基金预算支出            </t>
    <phoneticPr fontId="19" type="noConversion"/>
  </si>
  <si>
    <t>二○一九年政府性基金预算上级补助支付表（草案）</t>
    <phoneticPr fontId="19" type="noConversion"/>
  </si>
  <si>
    <t>单位:万元</t>
    <phoneticPr fontId="19" type="noConversion"/>
  </si>
  <si>
    <t>金额</t>
    <phoneticPr fontId="20" type="noConversion"/>
  </si>
  <si>
    <t>2018年度下城区地方政府专项债务情况表</t>
    <phoneticPr fontId="20" type="noConversion"/>
  </si>
  <si>
    <t>一、地方政府债务余额</t>
    <phoneticPr fontId="20" type="noConversion"/>
  </si>
  <si>
    <t>一、地方政府债务余额</t>
    <phoneticPr fontId="20" type="noConversion"/>
  </si>
  <si>
    <t>二、地方政府债务限额</t>
    <phoneticPr fontId="20" type="noConversion"/>
  </si>
  <si>
    <t>二○一九年国有资本经营预算收入表（草案）</t>
    <phoneticPr fontId="19" type="noConversion"/>
  </si>
  <si>
    <t xml:space="preserve">国有资本经营预算收入            </t>
    <phoneticPr fontId="20" type="noConversion"/>
  </si>
  <si>
    <t>二○一九年国有资本经营预算支出表（草案）</t>
    <phoneticPr fontId="19" type="noConversion"/>
  </si>
  <si>
    <t xml:space="preserve">国有资本经营预算支出           </t>
    <phoneticPr fontId="20" type="noConversion"/>
  </si>
  <si>
    <t>二○一九年社保基金预算收入表（草案）</t>
    <phoneticPr fontId="19" type="noConversion"/>
  </si>
  <si>
    <t xml:space="preserve">社保基金预算收入            </t>
    <phoneticPr fontId="20" type="noConversion"/>
  </si>
  <si>
    <t xml:space="preserve">社保基金预算支出           </t>
    <phoneticPr fontId="20" type="noConversion"/>
  </si>
  <si>
    <t>二○一九年社保基金预算支出表（草案）</t>
    <phoneticPr fontId="19" type="noConversion"/>
  </si>
  <si>
    <t>附表五</t>
    <phoneticPr fontId="20" type="noConversion"/>
  </si>
  <si>
    <t>单位：万元</t>
    <phoneticPr fontId="20" type="noConversion"/>
  </si>
  <si>
    <t>支出项目</t>
  </si>
  <si>
    <t>2018年预算</t>
  </si>
  <si>
    <t>一、税收返还支出</t>
  </si>
  <si>
    <t>二、一般性转移支付</t>
  </si>
  <si>
    <t>支出合计</t>
  </si>
  <si>
    <t>2019年一般公共预算税收返还和转移支付表</t>
    <phoneticPr fontId="19" type="noConversion"/>
  </si>
  <si>
    <t>附表六</t>
    <phoneticPr fontId="21" type="noConversion"/>
  </si>
  <si>
    <t>附表九</t>
    <phoneticPr fontId="19" type="noConversion"/>
  </si>
  <si>
    <t>附表十</t>
    <phoneticPr fontId="19" type="noConversion"/>
  </si>
  <si>
    <t>附表十一</t>
    <phoneticPr fontId="19" type="noConversion"/>
  </si>
  <si>
    <t>单位：万元</t>
    <phoneticPr fontId="20" type="noConversion"/>
  </si>
  <si>
    <t>政府性基金转移支付</t>
  </si>
  <si>
    <t>2019年政府性基金转移支付表</t>
    <phoneticPr fontId="20" type="noConversion"/>
  </si>
  <si>
    <t>附表十二</t>
    <phoneticPr fontId="19" type="noConversion"/>
  </si>
  <si>
    <t>附表十三</t>
    <phoneticPr fontId="19" type="noConversion"/>
  </si>
  <si>
    <t>附表十四</t>
    <phoneticPr fontId="19" type="noConversion"/>
  </si>
  <si>
    <t>附表十六</t>
    <phoneticPr fontId="19" type="noConversion"/>
  </si>
  <si>
    <t>附表十七</t>
    <phoneticPr fontId="19" type="noConversion"/>
  </si>
  <si>
    <t>附表十八</t>
    <phoneticPr fontId="19" type="noConversion"/>
  </si>
  <si>
    <t>项         目</t>
    <phoneticPr fontId="19" type="noConversion"/>
  </si>
  <si>
    <t>预算数</t>
  </si>
  <si>
    <t>合          计</t>
    <phoneticPr fontId="19" type="noConversion"/>
  </si>
  <si>
    <t xml:space="preserve">  1.因公出国(境)费</t>
    <phoneticPr fontId="20" type="noConversion"/>
  </si>
  <si>
    <t xml:space="preserve">  2.公务接待费</t>
    <phoneticPr fontId="20" type="noConversion"/>
  </si>
  <si>
    <t xml:space="preserve">        其中：公务用车购置费</t>
    <phoneticPr fontId="19" type="noConversion"/>
  </si>
  <si>
    <t xml:space="preserve">              公务用车运行费</t>
    <phoneticPr fontId="19" type="noConversion"/>
  </si>
  <si>
    <t xml:space="preserve">2019年下城区一般公共预算“三公”经费表 </t>
    <phoneticPr fontId="19" type="noConversion"/>
  </si>
  <si>
    <t xml:space="preserve">  3.公务用车购置及运行费</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</si>
</sst>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_(* #,##0_);_(* \(#,##0\);_(* &quot;-&quot;_);_(@_)"/>
    <numFmt numFmtId="178" formatCode="#,##0_ "/>
    <numFmt numFmtId="179" formatCode="#,##0_ ;\-#,##0;;"/>
  </numFmts>
  <fonts count="62">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2"/>
      <name val="宋体"/>
      <family val="3"/>
      <charset val="134"/>
    </font>
    <font>
      <sz val="12"/>
      <name val="Times New Roman"/>
      <family val="1"/>
    </font>
    <font>
      <sz val="20"/>
      <name val="方正小标宋简体"/>
      <family val="4"/>
      <charset val="134"/>
    </font>
    <font>
      <sz val="14"/>
      <name val="黑体"/>
      <family val="3"/>
      <charset val="134"/>
    </font>
    <font>
      <sz val="7"/>
      <name val="Small Fonts"/>
      <family val="2"/>
    </font>
    <font>
      <sz val="10"/>
      <name val="MS Sans Serif"/>
      <family val="2"/>
    </font>
    <font>
      <sz val="10"/>
      <name val="宋体"/>
      <family val="3"/>
      <charset val="134"/>
    </font>
    <font>
      <u/>
      <sz val="12"/>
      <color indexed="12"/>
      <name val="宋体"/>
      <family val="3"/>
      <charset val="134"/>
    </font>
    <font>
      <u/>
      <sz val="12"/>
      <color indexed="20"/>
      <name val="宋体"/>
      <family val="3"/>
      <charset val="134"/>
    </font>
    <font>
      <sz val="12"/>
      <color indexed="8"/>
      <name val="宋体"/>
      <family val="3"/>
      <charset val="134"/>
    </font>
    <font>
      <sz val="10"/>
      <name val="Arial"/>
      <family val="2"/>
    </font>
    <font>
      <sz val="11"/>
      <color theme="1"/>
      <name val="宋体"/>
      <family val="3"/>
      <charset val="134"/>
      <scheme val="minor"/>
    </font>
    <font>
      <sz val="11"/>
      <name val="宋体"/>
      <family val="3"/>
      <charset val="134"/>
    </font>
    <font>
      <sz val="12"/>
      <name val="宋体"/>
      <family val="3"/>
      <charset val="134"/>
    </font>
    <font>
      <sz val="9"/>
      <name val="宋体"/>
      <family val="3"/>
      <charset val="134"/>
    </font>
    <font>
      <sz val="9"/>
      <name val="宋体"/>
      <family val="3"/>
      <charset val="134"/>
      <scheme val="minor"/>
    </font>
    <font>
      <sz val="9"/>
      <name val="宋体"/>
      <family val="3"/>
      <charset val="134"/>
      <scheme val="minor"/>
    </font>
    <font>
      <sz val="11"/>
      <color indexed="8"/>
      <name val="宋体"/>
      <family val="3"/>
      <charset val="134"/>
    </font>
    <font>
      <sz val="12"/>
      <color theme="1"/>
      <name val="宋体"/>
      <family val="3"/>
      <charset val="134"/>
      <scheme val="minor"/>
    </font>
    <font>
      <sz val="14"/>
      <color theme="1"/>
      <name val="黑体"/>
      <family val="3"/>
      <charset val="134"/>
    </font>
    <font>
      <sz val="12"/>
      <color theme="1"/>
      <name val="宋体"/>
      <family val="2"/>
      <charset val="134"/>
      <scheme val="minor"/>
    </font>
    <font>
      <sz val="9"/>
      <name val="宋体"/>
      <family val="2"/>
      <charset val="134"/>
      <scheme val="minor"/>
    </font>
    <font>
      <b/>
      <sz val="12"/>
      <color rgb="FF000000"/>
      <name val="宋体"/>
      <family val="3"/>
      <charset val="134"/>
      <scheme val="minor"/>
    </font>
    <font>
      <b/>
      <sz val="12"/>
      <color rgb="FF000000"/>
      <name val="Times New Roman"/>
      <family val="1"/>
    </font>
    <font>
      <b/>
      <sz val="12"/>
      <name val="宋体"/>
      <family val="3"/>
      <charset val="134"/>
      <scheme val="minor"/>
    </font>
    <font>
      <sz val="12"/>
      <color theme="1"/>
      <name val="宋体"/>
      <family val="3"/>
      <charset val="134"/>
    </font>
    <font>
      <sz val="12"/>
      <name val="黑体"/>
      <family val="3"/>
      <charset val="134"/>
    </font>
    <font>
      <sz val="11"/>
      <color indexed="9"/>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sz val="11"/>
      <color theme="1"/>
      <name val="宋体"/>
      <family val="2"/>
      <scheme val="minor"/>
    </font>
    <font>
      <sz val="12"/>
      <color theme="1"/>
      <name val="Times New Roman"/>
      <family val="1"/>
    </font>
    <font>
      <sz val="12"/>
      <color rgb="FF000000"/>
      <name val="宋体"/>
      <family val="3"/>
      <charset val="134"/>
      <scheme val="major"/>
    </font>
    <font>
      <sz val="12"/>
      <name val="宋体"/>
      <family val="3"/>
      <charset val="134"/>
      <scheme val="major"/>
    </font>
    <font>
      <sz val="18"/>
      <name val="方正小标宋简体"/>
      <family val="4"/>
      <charset val="134"/>
    </font>
    <font>
      <b/>
      <sz val="18"/>
      <name val="方正小标宋简体"/>
      <family val="4"/>
      <charset val="134"/>
    </font>
    <font>
      <b/>
      <sz val="11"/>
      <color theme="1"/>
      <name val="宋体"/>
      <family val="3"/>
      <charset val="134"/>
      <scheme val="minor"/>
    </font>
    <font>
      <b/>
      <sz val="11"/>
      <color rgb="FF000000"/>
      <name val="仿宋"/>
      <family val="3"/>
      <charset val="134"/>
    </font>
    <font>
      <sz val="11"/>
      <color rgb="FF000000"/>
      <name val="仿宋"/>
      <family val="3"/>
      <charset val="134"/>
    </font>
    <font>
      <sz val="12"/>
      <color rgb="FF000000"/>
      <name val="仿宋"/>
      <family val="3"/>
      <charset val="134"/>
    </font>
    <font>
      <b/>
      <sz val="18"/>
      <color theme="1"/>
      <name val="仿宋_GB2312"/>
      <family val="3"/>
      <charset val="134"/>
    </font>
    <font>
      <sz val="14"/>
      <color theme="1"/>
      <name val="仿宋_GB2312"/>
      <family val="3"/>
      <charset val="134"/>
    </font>
    <font>
      <sz val="12"/>
      <color theme="1"/>
      <name val="仿宋_GB2312"/>
      <family val="3"/>
      <charset val="134"/>
    </font>
    <font>
      <b/>
      <sz val="12"/>
      <color theme="1"/>
      <name val="仿宋_GB2312"/>
      <family val="3"/>
      <charset val="134"/>
    </font>
  </fonts>
  <fills count="25">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19">
    <xf numFmtId="0" fontId="0" fillId="0" borderId="0">
      <alignment vertical="center"/>
    </xf>
    <xf numFmtId="37" fontId="9" fillId="0" borderId="0"/>
    <xf numFmtId="0" fontId="10" fillId="0" borderId="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applyNumberFormat="0" applyFont="0" applyFill="0" applyBorder="0" applyAlignment="0" applyProtection="0"/>
    <xf numFmtId="0" fontId="4" fillId="0" borderId="0"/>
    <xf numFmtId="0" fontId="5" fillId="0" borderId="0"/>
    <xf numFmtId="0" fontId="16" fillId="0" borderId="0">
      <alignment vertical="center"/>
    </xf>
    <xf numFmtId="0" fontId="5" fillId="0" borderId="0"/>
    <xf numFmtId="0" fontId="5" fillId="0" borderId="0"/>
    <xf numFmtId="0" fontId="5" fillId="0" borderId="0"/>
    <xf numFmtId="0" fontId="4" fillId="0" borderId="0"/>
    <xf numFmtId="0" fontId="5" fillId="0" borderId="0"/>
    <xf numFmtId="0" fontId="4" fillId="0" borderId="0"/>
    <xf numFmtId="0" fontId="5" fillId="0" borderId="0"/>
    <xf numFmtId="0" fontId="4" fillId="0" borderId="0"/>
    <xf numFmtId="0" fontId="5" fillId="0" borderId="0"/>
    <xf numFmtId="0" fontId="5" fillId="0" borderId="0"/>
    <xf numFmtId="0" fontId="5" fillId="0" borderId="0"/>
    <xf numFmtId="0" fontId="16" fillId="0" borderId="0"/>
    <xf numFmtId="0" fontId="4" fillId="0" borderId="0"/>
    <xf numFmtId="0" fontId="11" fillId="0" borderId="0"/>
    <xf numFmtId="0" fontId="5" fillId="0" borderId="0"/>
    <xf numFmtId="0" fontId="5" fillId="0" borderId="0"/>
    <xf numFmtId="0" fontId="4" fillId="0" borderId="0"/>
    <xf numFmtId="0" fontId="5" fillId="0" borderId="0"/>
    <xf numFmtId="0" fontId="4" fillId="0" borderId="0"/>
    <xf numFmtId="0" fontId="16" fillId="0" borderId="0">
      <alignment vertical="center"/>
    </xf>
    <xf numFmtId="0" fontId="16" fillId="0" borderId="0"/>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0" fillId="0" borderId="0"/>
    <xf numFmtId="177" fontId="5" fillId="0" borderId="0" applyFont="0" applyFill="0" applyBorder="0" applyAlignment="0" applyProtection="0"/>
    <xf numFmtId="4" fontId="1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0" fontId="16" fillId="0" borderId="0">
      <alignment vertical="center"/>
    </xf>
    <xf numFmtId="0" fontId="15" fillId="0" borderId="0" applyNumberFormat="0" applyFont="0" applyFill="0" applyBorder="0" applyAlignment="0" applyProtection="0"/>
    <xf numFmtId="0" fontId="3" fillId="0" borderId="0">
      <alignment vertical="center"/>
    </xf>
    <xf numFmtId="0" fontId="3" fillId="0" borderId="0">
      <alignment vertical="center"/>
    </xf>
    <xf numFmtId="0" fontId="18" fillId="0" borderId="0"/>
    <xf numFmtId="0" fontId="22" fillId="0" borderId="0">
      <alignment vertical="center"/>
    </xf>
    <xf numFmtId="0" fontId="18" fillId="0" borderId="0"/>
    <xf numFmtId="9" fontId="16" fillId="0" borderId="0" applyFont="0" applyFill="0" applyBorder="0" applyAlignment="0" applyProtection="0">
      <alignment vertical="center"/>
    </xf>
    <xf numFmtId="0" fontId="18" fillId="0" borderId="0"/>
    <xf numFmtId="0" fontId="18" fillId="0" borderId="0"/>
    <xf numFmtId="0" fontId="18" fillId="0" borderId="0"/>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12" borderId="0" applyNumberFormat="0" applyBorder="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20" borderId="0" applyNumberFormat="0" applyBorder="0" applyAlignment="0" applyProtection="0">
      <alignment vertical="center"/>
    </xf>
    <xf numFmtId="0" fontId="33" fillId="4" borderId="0" applyNumberFormat="0" applyBorder="0" applyAlignment="0" applyProtection="0">
      <alignment vertical="center"/>
    </xf>
    <xf numFmtId="0" fontId="34" fillId="21" borderId="4" applyNumberFormat="0" applyAlignment="0" applyProtection="0">
      <alignment vertical="center"/>
    </xf>
    <xf numFmtId="0" fontId="35" fillId="22" borderId="5" applyNumberFormat="0" applyAlignment="0" applyProtection="0">
      <alignment vertical="center"/>
    </xf>
    <xf numFmtId="0" fontId="36" fillId="0" borderId="0" applyNumberFormat="0" applyFill="0" applyBorder="0" applyAlignment="0" applyProtection="0">
      <alignment vertical="center"/>
    </xf>
    <xf numFmtId="0" fontId="37" fillId="5" borderId="0" applyNumberFormat="0" applyBorder="0" applyAlignment="0" applyProtection="0">
      <alignment vertical="center"/>
    </xf>
    <xf numFmtId="0" fontId="38" fillId="0" borderId="6" applyNumberFormat="0" applyFill="0" applyAlignment="0" applyProtection="0">
      <alignment vertical="center"/>
    </xf>
    <xf numFmtId="0" fontId="39" fillId="0" borderId="7" applyNumberFormat="0" applyFill="0" applyAlignment="0" applyProtection="0">
      <alignment vertical="center"/>
    </xf>
    <xf numFmtId="0" fontId="40" fillId="0" borderId="8" applyNumberFormat="0" applyFill="0" applyAlignment="0" applyProtection="0">
      <alignment vertical="center"/>
    </xf>
    <xf numFmtId="0" fontId="40" fillId="0" borderId="0" applyNumberFormat="0" applyFill="0" applyBorder="0" applyAlignment="0" applyProtection="0">
      <alignment vertical="center"/>
    </xf>
    <xf numFmtId="0" fontId="41" fillId="8" borderId="4" applyNumberFormat="0" applyAlignment="0" applyProtection="0">
      <alignment vertical="center"/>
    </xf>
    <xf numFmtId="0" fontId="42" fillId="0" borderId="9" applyNumberFormat="0" applyFill="0" applyAlignment="0" applyProtection="0">
      <alignment vertical="center"/>
    </xf>
    <xf numFmtId="0" fontId="43" fillId="23" borderId="0" applyNumberFormat="0" applyBorder="0" applyAlignment="0" applyProtection="0">
      <alignment vertical="center"/>
    </xf>
    <xf numFmtId="0" fontId="22" fillId="24" borderId="10" applyNumberFormat="0" applyFont="0" applyAlignment="0" applyProtection="0">
      <alignment vertical="center"/>
    </xf>
    <xf numFmtId="0" fontId="44" fillId="21" borderId="11" applyNumberFormat="0" applyAlignment="0" applyProtection="0">
      <alignment vertical="center"/>
    </xf>
    <xf numFmtId="0" fontId="45" fillId="0" borderId="0" applyNumberFormat="0" applyFill="0" applyBorder="0" applyAlignment="0" applyProtection="0">
      <alignment vertical="center"/>
    </xf>
    <xf numFmtId="0" fontId="46" fillId="0" borderId="12" applyNumberFormat="0" applyFill="0" applyAlignment="0" applyProtection="0">
      <alignment vertical="center"/>
    </xf>
    <xf numFmtId="0" fontId="47" fillId="0" borderId="0" applyNumberFormat="0" applyFill="0" applyBorder="0" applyAlignment="0" applyProtection="0">
      <alignment vertical="center"/>
    </xf>
    <xf numFmtId="0" fontId="33" fillId="4" borderId="0" applyNumberFormat="0" applyBorder="0" applyAlignment="0" applyProtection="0">
      <alignment vertical="center"/>
    </xf>
    <xf numFmtId="0" fontId="3" fillId="0" borderId="0">
      <alignment vertical="center"/>
    </xf>
    <xf numFmtId="0" fontId="16" fillId="0" borderId="0">
      <alignment vertical="center"/>
    </xf>
    <xf numFmtId="0" fontId="11" fillId="0" borderId="0"/>
    <xf numFmtId="0" fontId="18" fillId="0" borderId="0"/>
    <xf numFmtId="0" fontId="18" fillId="0" borderId="0"/>
    <xf numFmtId="0" fontId="48" fillId="0" borderId="0"/>
    <xf numFmtId="0" fontId="18" fillId="0" borderId="0"/>
    <xf numFmtId="0" fontId="3" fillId="0" borderId="0">
      <alignment vertical="center"/>
    </xf>
    <xf numFmtId="0" fontId="48" fillId="0" borderId="0"/>
    <xf numFmtId="0" fontId="37" fillId="5" borderId="0" applyNumberFormat="0" applyBorder="0" applyAlignment="0" applyProtection="0">
      <alignment vertical="center"/>
    </xf>
    <xf numFmtId="0" fontId="2" fillId="0" borderId="0">
      <alignment vertical="center"/>
    </xf>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1" fillId="0" borderId="0">
      <alignment vertical="center"/>
    </xf>
    <xf numFmtId="0" fontId="48" fillId="0" borderId="0"/>
    <xf numFmtId="0" fontId="4" fillId="0" borderId="0"/>
    <xf numFmtId="0" fontId="4" fillId="0" borderId="0"/>
  </cellStyleXfs>
  <cellXfs count="200">
    <xf numFmtId="0" fontId="0" fillId="0" borderId="0" xfId="0">
      <alignment vertical="center"/>
    </xf>
    <xf numFmtId="49" fontId="18" fillId="0" borderId="1" xfId="13" applyNumberFormat="1" applyFont="1" applyBorder="1" applyAlignment="1" applyProtection="1">
      <alignment vertical="center"/>
      <protection locked="0"/>
    </xf>
    <xf numFmtId="49" fontId="8" fillId="0" borderId="0" xfId="41" applyNumberFormat="1" applyFont="1" applyAlignment="1" applyProtection="1">
      <alignment vertical="center"/>
      <protection locked="0"/>
    </xf>
    <xf numFmtId="0" fontId="18" fillId="0" borderId="0" xfId="41" applyAlignment="1" applyProtection="1">
      <alignment vertical="center"/>
      <protection locked="0"/>
    </xf>
    <xf numFmtId="49" fontId="17" fillId="0" borderId="0" xfId="41" applyNumberFormat="1" applyFont="1" applyAlignment="1" applyProtection="1">
      <alignment vertical="center"/>
      <protection locked="0"/>
    </xf>
    <xf numFmtId="0" fontId="17" fillId="0" borderId="0" xfId="41" applyFont="1" applyAlignment="1" applyProtection="1">
      <alignment vertical="center"/>
      <protection locked="0"/>
    </xf>
    <xf numFmtId="49" fontId="18" fillId="0" borderId="1" xfId="41" applyNumberFormat="1" applyFont="1" applyBorder="1" applyAlignment="1" applyProtection="1">
      <alignment horizontal="center" vertical="center" wrapText="1"/>
      <protection locked="0"/>
    </xf>
    <xf numFmtId="49" fontId="18" fillId="0" borderId="1" xfId="41" applyNumberFormat="1" applyFont="1" applyBorder="1" applyAlignment="1" applyProtection="1">
      <alignment vertical="center"/>
      <protection locked="0"/>
    </xf>
    <xf numFmtId="3" fontId="18" fillId="0" borderId="1" xfId="41" applyNumberFormat="1" applyFont="1" applyFill="1" applyBorder="1" applyAlignment="1" applyProtection="1">
      <alignment vertical="center"/>
      <protection locked="0"/>
    </xf>
    <xf numFmtId="0" fontId="18" fillId="0" borderId="0" xfId="41" applyFont="1" applyAlignment="1" applyProtection="1">
      <alignment vertical="center"/>
      <protection locked="0"/>
    </xf>
    <xf numFmtId="0" fontId="18" fillId="0" borderId="0" xfId="41" applyFont="1" applyFill="1" applyAlignment="1" applyProtection="1">
      <alignment vertical="center"/>
      <protection locked="0"/>
    </xf>
    <xf numFmtId="49" fontId="18" fillId="0" borderId="0" xfId="41" applyNumberFormat="1" applyFont="1" applyAlignment="1" applyProtection="1">
      <alignment vertical="center"/>
      <protection locked="0"/>
    </xf>
    <xf numFmtId="49" fontId="18" fillId="0" borderId="0" xfId="41" applyNumberFormat="1" applyAlignment="1" applyProtection="1">
      <alignment vertical="center"/>
      <protection locked="0"/>
    </xf>
    <xf numFmtId="49" fontId="8" fillId="0" borderId="0" xfId="43" applyNumberFormat="1" applyFont="1" applyAlignment="1" applyProtection="1">
      <alignment vertical="center"/>
      <protection locked="0"/>
    </xf>
    <xf numFmtId="49" fontId="18" fillId="0" borderId="0" xfId="43" applyNumberFormat="1" applyFont="1" applyAlignment="1" applyProtection="1">
      <alignment vertical="center"/>
      <protection locked="0"/>
    </xf>
    <xf numFmtId="0" fontId="18" fillId="0" borderId="0" xfId="43" applyAlignment="1" applyProtection="1">
      <alignment vertical="center"/>
      <protection locked="0"/>
    </xf>
    <xf numFmtId="49" fontId="17" fillId="0" borderId="0" xfId="43" applyNumberFormat="1" applyFont="1" applyAlignment="1" applyProtection="1">
      <alignment vertical="center"/>
      <protection locked="0"/>
    </xf>
    <xf numFmtId="4" fontId="17" fillId="0" borderId="0" xfId="43" applyNumberFormat="1" applyFont="1" applyAlignment="1" applyProtection="1">
      <alignment horizontal="right" vertical="center"/>
      <protection locked="0"/>
    </xf>
    <xf numFmtId="0" fontId="17" fillId="0" borderId="0" xfId="43" applyFont="1" applyAlignment="1" applyProtection="1">
      <alignment vertical="center"/>
      <protection locked="0"/>
    </xf>
    <xf numFmtId="0" fontId="18" fillId="0" borderId="0" xfId="43" applyFont="1" applyAlignment="1" applyProtection="1">
      <alignment vertical="center"/>
      <protection locked="0"/>
    </xf>
    <xf numFmtId="49" fontId="18" fillId="0" borderId="1" xfId="43" applyNumberFormat="1" applyFont="1" applyBorder="1" applyAlignment="1" applyProtection="1">
      <alignment vertical="center"/>
      <protection locked="0"/>
    </xf>
    <xf numFmtId="3" fontId="18" fillId="2" borderId="1" xfId="42" applyNumberFormat="1" applyFont="1" applyFill="1" applyBorder="1" applyAlignment="1" applyProtection="1">
      <alignment vertical="center"/>
      <protection locked="0"/>
    </xf>
    <xf numFmtId="49" fontId="18" fillId="0" borderId="1" xfId="43" applyNumberFormat="1" applyFont="1" applyBorder="1" applyAlignment="1" applyProtection="1">
      <alignment vertical="center" wrapText="1"/>
      <protection locked="0"/>
    </xf>
    <xf numFmtId="3" fontId="18" fillId="0" borderId="1" xfId="43" applyNumberFormat="1" applyFont="1" applyFill="1" applyBorder="1" applyAlignment="1" applyProtection="1">
      <alignment vertical="center"/>
      <protection locked="0"/>
    </xf>
    <xf numFmtId="3" fontId="18" fillId="0" borderId="1" xfId="49" applyNumberFormat="1" applyFont="1" applyFill="1" applyBorder="1" applyAlignment="1" applyProtection="1">
      <alignment vertical="center"/>
      <protection locked="0"/>
    </xf>
    <xf numFmtId="49" fontId="18" fillId="0" borderId="0" xfId="43" applyNumberFormat="1" applyAlignment="1" applyProtection="1">
      <alignment vertical="center"/>
      <protection locked="0"/>
    </xf>
    <xf numFmtId="49" fontId="24" fillId="0" borderId="0" xfId="47" applyNumberFormat="1" applyFont="1" applyAlignment="1">
      <alignment vertical="center"/>
    </xf>
    <xf numFmtId="3" fontId="3" fillId="0" borderId="0" xfId="47" applyNumberFormat="1" applyAlignment="1">
      <alignment vertical="center"/>
    </xf>
    <xf numFmtId="3" fontId="3" fillId="0" borderId="0" xfId="47" applyNumberFormat="1" applyFill="1" applyAlignment="1">
      <alignment vertical="center"/>
    </xf>
    <xf numFmtId="0" fontId="3" fillId="0" borderId="0" xfId="47">
      <alignment vertical="center"/>
    </xf>
    <xf numFmtId="49" fontId="17" fillId="0" borderId="0" xfId="47" applyNumberFormat="1" applyFont="1" applyAlignment="1" applyProtection="1">
      <alignment vertical="center"/>
      <protection locked="0"/>
    </xf>
    <xf numFmtId="3" fontId="17" fillId="0" borderId="0" xfId="47" applyNumberFormat="1" applyFont="1" applyAlignment="1">
      <alignment vertical="center"/>
    </xf>
    <xf numFmtId="3" fontId="17" fillId="0" borderId="0" xfId="47" applyNumberFormat="1" applyFont="1" applyFill="1" applyAlignment="1">
      <alignment vertical="center"/>
    </xf>
    <xf numFmtId="0" fontId="17" fillId="0" borderId="0" xfId="47" applyFont="1" applyAlignment="1">
      <alignment horizontal="right" vertical="center"/>
    </xf>
    <xf numFmtId="49" fontId="18" fillId="0" borderId="1" xfId="47" applyNumberFormat="1" applyFont="1" applyFill="1" applyBorder="1" applyAlignment="1">
      <alignment horizontal="center" vertical="center" wrapText="1"/>
    </xf>
    <xf numFmtId="3" fontId="18" fillId="0" borderId="1" xfId="47" applyNumberFormat="1" applyFont="1" applyFill="1" applyBorder="1" applyAlignment="1">
      <alignment horizontal="center" vertical="center"/>
    </xf>
    <xf numFmtId="49" fontId="18" fillId="0" borderId="1" xfId="47" applyNumberFormat="1" applyFont="1" applyFill="1" applyBorder="1" applyAlignment="1">
      <alignment vertical="center"/>
    </xf>
    <xf numFmtId="3" fontId="18" fillId="0" borderId="1" xfId="47" applyNumberFormat="1" applyFont="1" applyFill="1" applyBorder="1" applyAlignment="1">
      <alignment vertical="center"/>
    </xf>
    <xf numFmtId="176" fontId="18" fillId="0" borderId="1" xfId="44" applyNumberFormat="1" applyFont="1" applyFill="1" applyBorder="1" applyAlignment="1" applyProtection="1">
      <alignment vertical="center"/>
    </xf>
    <xf numFmtId="3" fontId="3" fillId="0" borderId="0" xfId="47" applyNumberFormat="1">
      <alignment vertical="center"/>
    </xf>
    <xf numFmtId="10" fontId="3" fillId="0" borderId="0" xfId="52" applyNumberFormat="1" applyFont="1">
      <alignment vertical="center"/>
    </xf>
    <xf numFmtId="49" fontId="23" fillId="0" borderId="1" xfId="47" applyNumberFormat="1" applyFont="1" applyFill="1" applyBorder="1" applyAlignment="1">
      <alignment vertical="center"/>
    </xf>
    <xf numFmtId="49" fontId="18" fillId="0" borderId="0" xfId="53" applyNumberFormat="1" applyFont="1" applyFill="1" applyAlignment="1" applyProtection="1">
      <alignment horizontal="right" vertical="center"/>
      <protection locked="0"/>
    </xf>
    <xf numFmtId="0" fontId="18" fillId="0" borderId="0" xfId="53" applyFill="1" applyAlignment="1" applyProtection="1">
      <alignment vertical="center"/>
      <protection locked="0"/>
    </xf>
    <xf numFmtId="49" fontId="17" fillId="0" borderId="0" xfId="53" applyNumberFormat="1" applyFont="1" applyFill="1" applyAlignment="1" applyProtection="1">
      <alignment vertical="center"/>
      <protection locked="0"/>
    </xf>
    <xf numFmtId="4" fontId="17" fillId="0" borderId="0" xfId="53" applyNumberFormat="1" applyFont="1" applyFill="1" applyAlignment="1" applyProtection="1">
      <alignment horizontal="right" vertical="center"/>
      <protection locked="0"/>
    </xf>
    <xf numFmtId="0" fontId="17" fillId="0" borderId="0" xfId="53" applyFont="1" applyFill="1" applyAlignment="1" applyProtection="1">
      <alignment vertical="center"/>
      <protection locked="0"/>
    </xf>
    <xf numFmtId="49" fontId="18" fillId="0" borderId="1" xfId="53" applyNumberFormat="1" applyFont="1" applyFill="1" applyBorder="1" applyAlignment="1" applyProtection="1">
      <alignment horizontal="center" vertical="center" wrapText="1"/>
      <protection locked="0"/>
    </xf>
    <xf numFmtId="0" fontId="18" fillId="0" borderId="0" xfId="53" applyFont="1" applyFill="1" applyAlignment="1" applyProtection="1">
      <alignment vertical="center"/>
      <protection locked="0"/>
    </xf>
    <xf numFmtId="49" fontId="18" fillId="0" borderId="1" xfId="53" applyNumberFormat="1" applyFont="1" applyFill="1" applyBorder="1" applyAlignment="1" applyProtection="1">
      <alignment vertical="center"/>
      <protection locked="0"/>
    </xf>
    <xf numFmtId="3" fontId="18" fillId="0" borderId="1" xfId="49" applyNumberFormat="1" applyFont="1" applyFill="1" applyBorder="1" applyAlignment="1">
      <alignment vertical="center"/>
    </xf>
    <xf numFmtId="49" fontId="18" fillId="0" borderId="0" xfId="53" applyNumberFormat="1" applyFill="1" applyAlignment="1" applyProtection="1">
      <alignment vertical="center"/>
      <protection locked="0"/>
    </xf>
    <xf numFmtId="49" fontId="8" fillId="0" borderId="0" xfId="54" applyNumberFormat="1" applyFont="1" applyFill="1" applyAlignment="1">
      <alignment vertical="center"/>
    </xf>
    <xf numFmtId="3" fontId="14" fillId="0" borderId="0" xfId="54" applyNumberFormat="1" applyFont="1" applyFill="1" applyAlignment="1">
      <alignment vertical="center"/>
    </xf>
    <xf numFmtId="0" fontId="18" fillId="0" borderId="0" xfId="54" applyFont="1" applyFill="1" applyAlignment="1">
      <alignment vertical="center"/>
    </xf>
    <xf numFmtId="49" fontId="17" fillId="0" borderId="0" xfId="54" applyNumberFormat="1" applyFont="1" applyFill="1" applyAlignment="1" applyProtection="1">
      <alignment vertical="center"/>
      <protection locked="0"/>
    </xf>
    <xf numFmtId="0" fontId="17" fillId="0" borderId="0" xfId="54" applyFont="1" applyFill="1" applyAlignment="1">
      <alignment horizontal="right" vertical="center"/>
    </xf>
    <xf numFmtId="0" fontId="17" fillId="0" borderId="0" xfId="54" applyFont="1" applyFill="1" applyAlignment="1">
      <alignment vertical="center"/>
    </xf>
    <xf numFmtId="49" fontId="18" fillId="0" borderId="1" xfId="54" applyNumberFormat="1" applyFont="1" applyFill="1" applyBorder="1" applyAlignment="1">
      <alignment horizontal="center" vertical="center" wrapText="1"/>
    </xf>
    <xf numFmtId="0" fontId="14" fillId="0" borderId="1" xfId="43" applyNumberFormat="1" applyFont="1" applyFill="1" applyBorder="1" applyAlignment="1" applyProtection="1">
      <alignment horizontal="left" vertical="center"/>
    </xf>
    <xf numFmtId="178" fontId="18" fillId="0" borderId="0" xfId="54" applyNumberFormat="1" applyFont="1" applyFill="1" applyAlignment="1">
      <alignment vertical="center"/>
    </xf>
    <xf numFmtId="49" fontId="18" fillId="0" borderId="0" xfId="54" applyNumberFormat="1" applyFont="1" applyFill="1" applyAlignment="1">
      <alignment vertical="center"/>
    </xf>
    <xf numFmtId="0" fontId="18" fillId="0" borderId="0" xfId="43"/>
    <xf numFmtId="0" fontId="17" fillId="0" borderId="3" xfId="43" applyNumberFormat="1" applyFont="1" applyFill="1" applyBorder="1" applyAlignment="1" applyProtection="1"/>
    <xf numFmtId="0" fontId="14" fillId="0" borderId="1" xfId="43" applyNumberFormat="1" applyFont="1" applyFill="1" applyBorder="1" applyAlignment="1" applyProtection="1">
      <alignment horizontal="center" vertical="center" wrapText="1"/>
    </xf>
    <xf numFmtId="49" fontId="18" fillId="0" borderId="1" xfId="55" applyNumberFormat="1" applyFont="1" applyBorder="1" applyAlignment="1">
      <alignment vertical="center"/>
    </xf>
    <xf numFmtId="3" fontId="17" fillId="0" borderId="0" xfId="43" applyNumberFormat="1" applyFont="1" applyAlignment="1" applyProtection="1">
      <alignment vertical="center"/>
      <protection locked="0"/>
    </xf>
    <xf numFmtId="49" fontId="18" fillId="0" borderId="1" xfId="43" applyNumberFormat="1" applyFont="1" applyBorder="1" applyAlignment="1" applyProtection="1">
      <alignment horizontal="center" vertical="center" wrapText="1"/>
      <protection locked="0"/>
    </xf>
    <xf numFmtId="176" fontId="18" fillId="0" borderId="1" xfId="44" applyNumberFormat="1" applyFont="1" applyBorder="1" applyAlignment="1" applyProtection="1">
      <alignment vertical="center"/>
    </xf>
    <xf numFmtId="49" fontId="31" fillId="0" borderId="0" xfId="43" applyNumberFormat="1" applyFont="1" applyAlignment="1" applyProtection="1">
      <alignment vertical="center"/>
      <protection locked="0"/>
    </xf>
    <xf numFmtId="4" fontId="17" fillId="0" borderId="0" xfId="41" applyNumberFormat="1" applyFont="1" applyAlignment="1" applyProtection="1">
      <alignment horizontal="right" vertical="center"/>
      <protection locked="0"/>
    </xf>
    <xf numFmtId="0" fontId="14" fillId="2" borderId="1" xfId="41" applyFont="1" applyFill="1" applyBorder="1" applyAlignment="1">
      <alignment horizontal="center" vertical="center"/>
    </xf>
    <xf numFmtId="3" fontId="18" fillId="0" borderId="1" xfId="41" applyNumberFormat="1" applyFont="1" applyFill="1" applyBorder="1" applyAlignment="1">
      <alignment vertical="center"/>
    </xf>
    <xf numFmtId="3" fontId="14" fillId="0" borderId="1" xfId="41" applyNumberFormat="1" applyFont="1" applyFill="1" applyBorder="1" applyAlignment="1">
      <alignment vertical="center"/>
    </xf>
    <xf numFmtId="49" fontId="18" fillId="0" borderId="1" xfId="41" applyNumberFormat="1" applyFont="1" applyFill="1" applyBorder="1" applyAlignment="1">
      <alignment vertical="center"/>
    </xf>
    <xf numFmtId="0" fontId="18" fillId="0" borderId="0" xfId="41" applyNumberFormat="1" applyAlignment="1" applyProtection="1">
      <alignment horizontal="right" vertical="center"/>
      <protection locked="0"/>
    </xf>
    <xf numFmtId="3" fontId="18" fillId="0" borderId="0" xfId="41" applyNumberFormat="1" applyAlignment="1" applyProtection="1">
      <alignment horizontal="right" vertical="center"/>
      <protection locked="0"/>
    </xf>
    <xf numFmtId="49" fontId="8" fillId="0" borderId="0" xfId="42" applyNumberFormat="1" applyFont="1" applyAlignment="1" applyProtection="1">
      <alignment vertical="center"/>
      <protection locked="0"/>
    </xf>
    <xf numFmtId="49" fontId="18" fillId="0" borderId="0" xfId="42" applyNumberFormat="1" applyFill="1" applyAlignment="1" applyProtection="1">
      <alignment vertical="center"/>
      <protection locked="0"/>
    </xf>
    <xf numFmtId="49" fontId="18" fillId="0" borderId="0" xfId="42" applyNumberFormat="1" applyFont="1" applyAlignment="1" applyProtection="1">
      <alignment vertical="center"/>
      <protection locked="0"/>
    </xf>
    <xf numFmtId="0" fontId="18" fillId="0" borderId="0" xfId="42" applyAlignment="1" applyProtection="1">
      <alignment vertical="center"/>
      <protection locked="0"/>
    </xf>
    <xf numFmtId="3" fontId="17" fillId="0" borderId="0" xfId="42" applyNumberFormat="1" applyFont="1" applyFill="1" applyAlignment="1" applyProtection="1">
      <alignment vertical="center"/>
      <protection locked="0"/>
    </xf>
    <xf numFmtId="4" fontId="17" fillId="0" borderId="0" xfId="42" applyNumberFormat="1" applyFont="1" applyAlignment="1" applyProtection="1">
      <alignment horizontal="right" vertical="center"/>
      <protection locked="0"/>
    </xf>
    <xf numFmtId="0" fontId="17" fillId="0" borderId="0" xfId="42" applyFont="1" applyAlignment="1" applyProtection="1">
      <alignment vertical="center"/>
      <protection locked="0"/>
    </xf>
    <xf numFmtId="49" fontId="18" fillId="0" borderId="1" xfId="42" applyNumberFormat="1" applyBorder="1" applyAlignment="1" applyProtection="1">
      <alignment horizontal="center" vertical="center" wrapText="1"/>
      <protection locked="0"/>
    </xf>
    <xf numFmtId="0" fontId="14" fillId="2" borderId="1" xfId="42" applyFont="1" applyFill="1" applyBorder="1" applyAlignment="1">
      <alignment horizontal="center" vertical="center" wrapText="1"/>
    </xf>
    <xf numFmtId="49" fontId="18" fillId="0" borderId="1" xfId="42" applyNumberFormat="1" applyFont="1" applyFill="1" applyBorder="1" applyAlignment="1" applyProtection="1">
      <alignment vertical="center"/>
      <protection locked="0"/>
    </xf>
    <xf numFmtId="3" fontId="18" fillId="0" borderId="1" xfId="42" applyNumberFormat="1" applyFont="1" applyFill="1" applyBorder="1" applyAlignment="1" applyProtection="1">
      <alignment vertical="center"/>
    </xf>
    <xf numFmtId="0" fontId="18" fillId="0" borderId="0" xfId="42" applyFont="1" applyAlignment="1" applyProtection="1">
      <alignment vertical="center"/>
      <protection locked="0"/>
    </xf>
    <xf numFmtId="3" fontId="18" fillId="2" borderId="1" xfId="47" applyNumberFormat="1" applyFont="1" applyFill="1" applyBorder="1" applyAlignment="1" applyProtection="1">
      <alignment vertical="center"/>
      <protection locked="0"/>
    </xf>
    <xf numFmtId="3" fontId="18" fillId="0" borderId="1" xfId="47" applyNumberFormat="1" applyFont="1" applyFill="1" applyBorder="1" applyAlignment="1" applyProtection="1">
      <alignment vertical="center"/>
      <protection locked="0"/>
    </xf>
    <xf numFmtId="3" fontId="18" fillId="0" borderId="0" xfId="42" applyNumberFormat="1" applyFont="1" applyAlignment="1" applyProtection="1">
      <alignment vertical="center"/>
      <protection locked="0"/>
    </xf>
    <xf numFmtId="3" fontId="18" fillId="0" borderId="1" xfId="47" applyNumberFormat="1" applyFont="1" applyFill="1" applyBorder="1" applyAlignment="1" applyProtection="1">
      <alignment vertical="center"/>
    </xf>
    <xf numFmtId="49" fontId="18" fillId="0" borderId="1" xfId="42" applyNumberFormat="1" applyFont="1" applyFill="1" applyBorder="1" applyAlignment="1" applyProtection="1">
      <alignment vertical="center" wrapText="1"/>
      <protection locked="0"/>
    </xf>
    <xf numFmtId="3" fontId="18" fillId="0" borderId="1" xfId="42" applyNumberFormat="1" applyFont="1" applyFill="1" applyBorder="1" applyAlignment="1" applyProtection="1">
      <alignment vertical="center"/>
      <protection locked="0"/>
    </xf>
    <xf numFmtId="0" fontId="18" fillId="0" borderId="0" xfId="42" applyFont="1" applyFill="1" applyAlignment="1" applyProtection="1">
      <alignment vertical="center"/>
      <protection locked="0"/>
    </xf>
    <xf numFmtId="3" fontId="18" fillId="0" borderId="0" xfId="42" applyNumberFormat="1" applyFont="1" applyFill="1" applyAlignment="1" applyProtection="1">
      <alignment vertical="center"/>
      <protection locked="0"/>
    </xf>
    <xf numFmtId="49" fontId="18" fillId="0" borderId="0" xfId="42" applyNumberFormat="1" applyFont="1" applyFill="1" applyAlignment="1" applyProtection="1">
      <alignment vertical="center"/>
      <protection locked="0"/>
    </xf>
    <xf numFmtId="49" fontId="18" fillId="0" borderId="0" xfId="42" applyNumberFormat="1" applyAlignment="1" applyProtection="1">
      <alignment vertical="center"/>
      <protection locked="0"/>
    </xf>
    <xf numFmtId="49" fontId="18" fillId="0" borderId="1" xfId="41" applyNumberFormat="1" applyFont="1" applyBorder="1" applyAlignment="1" applyProtection="1">
      <alignment vertical="center" wrapText="1"/>
      <protection locked="0"/>
    </xf>
    <xf numFmtId="49" fontId="18" fillId="0" borderId="1" xfId="41" applyNumberFormat="1" applyBorder="1" applyAlignment="1" applyProtection="1">
      <alignment vertical="center" wrapText="1"/>
      <protection locked="0"/>
    </xf>
    <xf numFmtId="3" fontId="18" fillId="0" borderId="0" xfId="41" applyNumberFormat="1" applyFont="1" applyAlignment="1" applyProtection="1">
      <alignment vertical="center"/>
      <protection locked="0"/>
    </xf>
    <xf numFmtId="0" fontId="27" fillId="0" borderId="1" xfId="0" applyFont="1" applyBorder="1">
      <alignment vertical="center"/>
    </xf>
    <xf numFmtId="49" fontId="4" fillId="0" borderId="1" xfId="42" applyNumberFormat="1" applyFont="1" applyFill="1" applyBorder="1" applyAlignment="1" applyProtection="1">
      <alignment vertical="center"/>
      <protection locked="0"/>
    </xf>
    <xf numFmtId="0" fontId="0" fillId="0" borderId="0" xfId="0" applyNumberFormat="1">
      <alignment vertical="center"/>
    </xf>
    <xf numFmtId="0" fontId="0" fillId="0" borderId="0" xfId="0" pivotButton="1">
      <alignment vertical="center"/>
    </xf>
    <xf numFmtId="0" fontId="0" fillId="0" borderId="0" xfId="0" applyAlignment="1">
      <alignment horizontal="left" vertical="center"/>
    </xf>
    <xf numFmtId="3" fontId="18" fillId="0" borderId="1" xfId="47" applyNumberFormat="1" applyFont="1" applyFill="1" applyBorder="1" applyAlignment="1">
      <alignment vertical="center" wrapText="1"/>
    </xf>
    <xf numFmtId="49" fontId="4" fillId="0" borderId="1" xfId="47" applyNumberFormat="1" applyFont="1" applyFill="1" applyBorder="1" applyAlignment="1">
      <alignment vertical="center" wrapText="1"/>
    </xf>
    <xf numFmtId="3" fontId="4" fillId="0" borderId="1" xfId="47" applyNumberFormat="1" applyFont="1" applyFill="1" applyBorder="1" applyAlignment="1">
      <alignment vertical="center" wrapText="1"/>
    </xf>
    <xf numFmtId="0" fontId="14" fillId="0" borderId="1" xfId="42" applyFont="1" applyFill="1" applyBorder="1" applyAlignment="1">
      <alignment horizontal="center" vertical="center"/>
    </xf>
    <xf numFmtId="49" fontId="4" fillId="0" borderId="1" xfId="47" applyNumberFormat="1" applyFont="1" applyFill="1" applyBorder="1" applyAlignment="1">
      <alignment horizontal="center" vertical="center" wrapText="1"/>
    </xf>
    <xf numFmtId="49" fontId="4" fillId="0" borderId="1" xfId="47" applyNumberFormat="1" applyFont="1" applyFill="1" applyBorder="1" applyAlignment="1">
      <alignment vertical="center"/>
    </xf>
    <xf numFmtId="49" fontId="4" fillId="0" borderId="1" xfId="47" applyNumberFormat="1" applyFont="1" applyFill="1" applyBorder="1" applyAlignment="1">
      <alignment horizontal="center" vertical="center"/>
    </xf>
    <xf numFmtId="3" fontId="4" fillId="0" borderId="1" xfId="42" applyNumberFormat="1" applyFont="1" applyFill="1" applyBorder="1" applyAlignment="1" applyProtection="1">
      <alignment horizontal="center" vertical="center" wrapText="1"/>
      <protection locked="0"/>
    </xf>
    <xf numFmtId="3" fontId="4" fillId="0" borderId="1" xfId="53" applyNumberFormat="1" applyFont="1" applyFill="1" applyBorder="1" applyAlignment="1" applyProtection="1">
      <alignment horizontal="center" vertical="center" wrapText="1"/>
      <protection locked="0"/>
    </xf>
    <xf numFmtId="0" fontId="14" fillId="0" borderId="1" xfId="54" applyFont="1" applyFill="1" applyBorder="1" applyAlignment="1">
      <alignment horizontal="center" vertical="center" wrapText="1"/>
    </xf>
    <xf numFmtId="3" fontId="29" fillId="0" borderId="1" xfId="43" applyNumberFormat="1" applyFont="1" applyFill="1" applyBorder="1" applyAlignment="1">
      <alignment vertical="center" wrapText="1"/>
    </xf>
    <xf numFmtId="178" fontId="18" fillId="0" borderId="1" xfId="43" applyNumberFormat="1" applyFont="1" applyFill="1" applyBorder="1" applyAlignment="1">
      <alignment vertical="center" wrapText="1"/>
    </xf>
    <xf numFmtId="3" fontId="14" fillId="0" borderId="1" xfId="54" applyNumberFormat="1" applyFont="1" applyFill="1" applyBorder="1" applyAlignment="1">
      <alignment vertical="center"/>
    </xf>
    <xf numFmtId="0" fontId="18" fillId="0" borderId="0" xfId="43" applyFill="1"/>
    <xf numFmtId="0" fontId="17" fillId="0" borderId="0" xfId="43" applyFont="1" applyFill="1" applyAlignment="1">
      <alignment horizontal="right"/>
    </xf>
    <xf numFmtId="179" fontId="30" fillId="0" borderId="1" xfId="43" applyNumberFormat="1" applyFont="1" applyFill="1" applyBorder="1" applyAlignment="1" applyProtection="1">
      <alignment vertical="center"/>
    </xf>
    <xf numFmtId="3" fontId="4" fillId="0" borderId="1" xfId="47" applyNumberFormat="1" applyFont="1" applyFill="1" applyBorder="1" applyAlignment="1">
      <alignment horizontal="center" vertical="center"/>
    </xf>
    <xf numFmtId="3" fontId="4" fillId="0" borderId="1" xfId="43" applyNumberFormat="1" applyFont="1" applyFill="1" applyBorder="1" applyAlignment="1" applyProtection="1">
      <alignment horizontal="center" vertical="center" wrapText="1"/>
      <protection locked="0"/>
    </xf>
    <xf numFmtId="49" fontId="8" fillId="0" borderId="0" xfId="41" applyNumberFormat="1" applyFont="1" applyFill="1" applyAlignment="1" applyProtection="1">
      <alignment vertical="center"/>
      <protection locked="0"/>
    </xf>
    <xf numFmtId="49" fontId="17" fillId="0" borderId="0" xfId="41" applyNumberFormat="1" applyFont="1" applyFill="1" applyAlignment="1" applyProtection="1">
      <alignment vertical="center"/>
      <protection locked="0"/>
    </xf>
    <xf numFmtId="0" fontId="14" fillId="0" borderId="1" xfId="41" applyFont="1" applyFill="1" applyBorder="1" applyAlignment="1">
      <alignment horizontal="center" vertical="center"/>
    </xf>
    <xf numFmtId="49" fontId="18" fillId="0" borderId="0" xfId="41" applyNumberFormat="1" applyFont="1" applyFill="1" applyAlignment="1" applyProtection="1">
      <alignment vertical="center"/>
      <protection locked="0"/>
    </xf>
    <xf numFmtId="49" fontId="18" fillId="0" borderId="0" xfId="41" applyNumberFormat="1" applyFill="1" applyAlignment="1" applyProtection="1">
      <alignment vertical="center"/>
      <protection locked="0"/>
    </xf>
    <xf numFmtId="49" fontId="4" fillId="0" borderId="1" xfId="41" applyNumberFormat="1" applyFont="1" applyBorder="1" applyAlignment="1" applyProtection="1">
      <alignment horizontal="center" vertical="center" wrapText="1"/>
      <protection locked="0"/>
    </xf>
    <xf numFmtId="3" fontId="18" fillId="0" borderId="1" xfId="55" applyNumberFormat="1" applyFont="1" applyFill="1" applyBorder="1" applyAlignment="1" applyProtection="1">
      <alignment vertical="center"/>
      <protection locked="0"/>
    </xf>
    <xf numFmtId="0" fontId="14" fillId="0" borderId="1" xfId="43" applyFont="1" applyFill="1" applyBorder="1" applyAlignment="1">
      <alignment horizontal="center" vertical="center"/>
    </xf>
    <xf numFmtId="49" fontId="4" fillId="0" borderId="1" xfId="13" applyNumberFormat="1" applyFont="1" applyBorder="1" applyAlignment="1" applyProtection="1">
      <alignment vertical="center"/>
      <protection locked="0"/>
    </xf>
    <xf numFmtId="49" fontId="4" fillId="0" borderId="1" xfId="41" applyNumberFormat="1" applyFont="1" applyBorder="1" applyAlignment="1" applyProtection="1">
      <alignment vertical="center"/>
      <protection locked="0"/>
    </xf>
    <xf numFmtId="49" fontId="4" fillId="0" borderId="1" xfId="41" applyNumberFormat="1" applyFont="1" applyFill="1" applyBorder="1" applyAlignment="1">
      <alignment vertical="center"/>
    </xf>
    <xf numFmtId="49" fontId="4" fillId="0" borderId="1" xfId="41" applyNumberFormat="1" applyFont="1" applyFill="1" applyBorder="1" applyAlignment="1">
      <alignment vertical="center" wrapText="1"/>
    </xf>
    <xf numFmtId="49" fontId="4" fillId="0" borderId="1" xfId="43" applyNumberFormat="1" applyFont="1" applyBorder="1" applyAlignment="1" applyProtection="1">
      <alignment vertical="center" wrapText="1"/>
      <protection locked="0"/>
    </xf>
    <xf numFmtId="49" fontId="24" fillId="0" borderId="0" xfId="47" applyNumberFormat="1" applyFont="1" applyFill="1" applyAlignment="1">
      <alignment vertical="center"/>
    </xf>
    <xf numFmtId="49" fontId="17" fillId="0" borderId="0" xfId="47" applyNumberFormat="1" applyFont="1" applyFill="1" applyAlignment="1" applyProtection="1">
      <alignment vertical="center"/>
      <protection locked="0"/>
    </xf>
    <xf numFmtId="0" fontId="17" fillId="0" borderId="0" xfId="47" applyFont="1" applyFill="1" applyAlignment="1">
      <alignment horizontal="right" vertical="center"/>
    </xf>
    <xf numFmtId="0" fontId="3" fillId="0" borderId="0" xfId="47" applyFill="1">
      <alignment vertical="center"/>
    </xf>
    <xf numFmtId="49" fontId="4" fillId="0" borderId="1" xfId="41" applyNumberFormat="1" applyFont="1" applyBorder="1" applyAlignment="1" applyProtection="1">
      <alignment vertical="center" wrapText="1"/>
      <protection locked="0"/>
    </xf>
    <xf numFmtId="3" fontId="4" fillId="0" borderId="1" xfId="47" applyNumberFormat="1" applyFont="1" applyFill="1" applyBorder="1" applyAlignment="1">
      <alignment vertical="center"/>
    </xf>
    <xf numFmtId="49" fontId="4" fillId="0" borderId="1" xfId="53" applyNumberFormat="1" applyFont="1" applyFill="1" applyBorder="1" applyAlignment="1" applyProtection="1">
      <alignment vertical="center"/>
      <protection locked="0"/>
    </xf>
    <xf numFmtId="49" fontId="4" fillId="0" borderId="1" xfId="54" applyNumberFormat="1" applyFont="1" applyFill="1" applyBorder="1" applyAlignment="1">
      <alignment vertical="center"/>
    </xf>
    <xf numFmtId="178" fontId="4" fillId="0" borderId="1" xfId="43" applyNumberFormat="1" applyFont="1" applyFill="1" applyBorder="1" applyAlignment="1">
      <alignment vertical="center" wrapText="1"/>
    </xf>
    <xf numFmtId="49" fontId="4" fillId="0" borderId="1" xfId="42" applyNumberFormat="1" applyFont="1" applyFill="1" applyBorder="1" applyAlignment="1" applyProtection="1">
      <alignment vertical="center" wrapText="1"/>
      <protection locked="0"/>
    </xf>
    <xf numFmtId="0" fontId="14" fillId="0" borderId="1" xfId="43" applyNumberFormat="1" applyFont="1" applyFill="1" applyBorder="1" applyAlignment="1" applyProtection="1">
      <alignment vertical="center" wrapText="1"/>
    </xf>
    <xf numFmtId="49" fontId="24" fillId="0" borderId="0" xfId="115" applyNumberFormat="1" applyFont="1" applyAlignment="1">
      <alignment vertical="center"/>
    </xf>
    <xf numFmtId="0" fontId="48" fillId="0" borderId="0" xfId="116"/>
    <xf numFmtId="49" fontId="4" fillId="0" borderId="0" xfId="115" applyNumberFormat="1" applyFont="1" applyAlignment="1" applyProtection="1">
      <alignment vertical="center"/>
      <protection locked="0"/>
    </xf>
    <xf numFmtId="49" fontId="4" fillId="0" borderId="0" xfId="115" applyNumberFormat="1" applyFont="1" applyAlignment="1" applyProtection="1">
      <alignment horizontal="right" vertical="center"/>
      <protection locked="0"/>
    </xf>
    <xf numFmtId="0" fontId="4" fillId="0" borderId="1" xfId="116" applyNumberFormat="1" applyFont="1" applyFill="1" applyBorder="1" applyAlignment="1" applyProtection="1">
      <alignment horizontal="left" vertical="center"/>
    </xf>
    <xf numFmtId="3" fontId="4" fillId="0" borderId="1" xfId="116" applyNumberFormat="1" applyFont="1" applyFill="1" applyBorder="1" applyAlignment="1" applyProtection="1">
      <alignment horizontal="right" vertical="center"/>
    </xf>
    <xf numFmtId="49" fontId="4" fillId="0" borderId="1" xfId="43" applyNumberFormat="1" applyFont="1" applyBorder="1" applyAlignment="1" applyProtection="1">
      <alignment vertical="center"/>
      <protection locked="0"/>
    </xf>
    <xf numFmtId="49" fontId="8" fillId="0" borderId="0" xfId="117" applyNumberFormat="1" applyFont="1" applyAlignment="1" applyProtection="1">
      <alignment vertical="center"/>
      <protection locked="0"/>
    </xf>
    <xf numFmtId="49" fontId="17" fillId="0" borderId="0" xfId="115" applyNumberFormat="1" applyFont="1" applyAlignment="1" applyProtection="1">
      <alignment vertical="center"/>
      <protection locked="0"/>
    </xf>
    <xf numFmtId="49" fontId="17" fillId="0" borderId="0" xfId="115" applyNumberFormat="1" applyFont="1" applyAlignment="1" applyProtection="1">
      <alignment horizontal="right" vertical="center"/>
      <protection locked="0"/>
    </xf>
    <xf numFmtId="0" fontId="54" fillId="0" borderId="0" xfId="45" applyFont="1">
      <alignment vertical="center"/>
    </xf>
    <xf numFmtId="0" fontId="16" fillId="0" borderId="0" xfId="45">
      <alignment vertical="center"/>
    </xf>
    <xf numFmtId="0" fontId="55" fillId="0" borderId="14" xfId="45" applyFont="1" applyBorder="1" applyAlignment="1">
      <alignment horizontal="center" vertical="center"/>
    </xf>
    <xf numFmtId="0" fontId="55" fillId="0" borderId="15" xfId="45" applyFont="1" applyBorder="1" applyAlignment="1">
      <alignment horizontal="center" vertical="center"/>
    </xf>
    <xf numFmtId="0" fontId="56" fillId="0" borderId="16" xfId="45" applyFont="1" applyBorder="1" applyAlignment="1">
      <alignment horizontal="left" vertical="center"/>
    </xf>
    <xf numFmtId="0" fontId="56" fillId="0" borderId="17" xfId="45" applyFont="1" applyBorder="1" applyAlignment="1">
      <alignment horizontal="right" vertical="center"/>
    </xf>
    <xf numFmtId="0" fontId="56" fillId="0" borderId="17" xfId="45" applyFont="1" applyBorder="1" applyAlignment="1">
      <alignment horizontal="left" vertical="center"/>
    </xf>
    <xf numFmtId="0" fontId="56" fillId="0" borderId="16" xfId="45" applyFont="1" applyBorder="1" applyAlignment="1">
      <alignment horizontal="center" vertical="center"/>
    </xf>
    <xf numFmtId="0" fontId="16" fillId="0" borderId="0" xfId="45" applyFont="1" applyAlignment="1">
      <alignment horizontal="right" vertical="center"/>
    </xf>
    <xf numFmtId="0" fontId="56" fillId="0" borderId="14" xfId="45" applyFont="1" applyBorder="1" applyAlignment="1">
      <alignment horizontal="center" vertical="center"/>
    </xf>
    <xf numFmtId="0" fontId="56" fillId="0" borderId="15" xfId="45" applyFont="1" applyBorder="1" applyAlignment="1">
      <alignment horizontal="center" vertical="center"/>
    </xf>
    <xf numFmtId="49" fontId="8" fillId="0" borderId="0" xfId="118" applyNumberFormat="1" applyFont="1" applyAlignment="1" applyProtection="1">
      <alignment vertical="center"/>
      <protection locked="0"/>
    </xf>
    <xf numFmtId="0" fontId="23" fillId="0" borderId="0" xfId="45" applyFont="1">
      <alignment vertical="center"/>
    </xf>
    <xf numFmtId="0" fontId="59" fillId="0" borderId="0" xfId="45" applyFont="1" applyBorder="1" applyAlignment="1">
      <alignment horizontal="left" vertical="center"/>
    </xf>
    <xf numFmtId="0" fontId="60" fillId="0" borderId="0" xfId="45" applyFont="1" applyAlignment="1">
      <alignment horizontal="right" vertical="center" wrapText="1"/>
    </xf>
    <xf numFmtId="0" fontId="61" fillId="0" borderId="1" xfId="45" applyFont="1" applyFill="1" applyBorder="1" applyAlignment="1">
      <alignment horizontal="center" vertical="center" wrapText="1"/>
    </xf>
    <xf numFmtId="0" fontId="61" fillId="0" borderId="1" xfId="45" applyFont="1" applyBorder="1" applyAlignment="1">
      <alignment horizontal="center" vertical="center"/>
    </xf>
    <xf numFmtId="0" fontId="60" fillId="0" borderId="0" xfId="45" applyFont="1">
      <alignment vertical="center"/>
    </xf>
    <xf numFmtId="0" fontId="60" fillId="0" borderId="1" xfId="45" applyFont="1" applyBorder="1" applyAlignment="1">
      <alignment horizontal="left" vertical="center"/>
    </xf>
    <xf numFmtId="0" fontId="60" fillId="0" borderId="1" xfId="45" applyFont="1" applyBorder="1" applyAlignment="1">
      <alignment horizontal="center" vertical="center"/>
    </xf>
    <xf numFmtId="49" fontId="7" fillId="0" borderId="0" xfId="42" applyNumberFormat="1" applyFont="1" applyAlignment="1" applyProtection="1">
      <alignment horizontal="center" vertical="center"/>
      <protection locked="0"/>
    </xf>
    <xf numFmtId="49" fontId="7" fillId="0" borderId="0" xfId="47" applyNumberFormat="1" applyFont="1" applyFill="1" applyAlignment="1">
      <alignment horizontal="center" vertical="center"/>
    </xf>
    <xf numFmtId="0" fontId="25" fillId="0" borderId="0" xfId="47" applyFont="1" applyFill="1" applyAlignment="1">
      <alignment horizontal="left" vertical="center" wrapText="1"/>
    </xf>
    <xf numFmtId="49" fontId="7" fillId="0" borderId="0" xfId="54" applyNumberFormat="1" applyFont="1" applyFill="1" applyAlignment="1">
      <alignment horizontal="center" vertical="center" wrapText="1"/>
    </xf>
    <xf numFmtId="0" fontId="7" fillId="0" borderId="0" xfId="43" applyFont="1" applyAlignment="1">
      <alignment horizontal="center"/>
    </xf>
    <xf numFmtId="0" fontId="7" fillId="0" borderId="0" xfId="117" applyFont="1" applyAlignment="1">
      <alignment horizontal="center"/>
    </xf>
    <xf numFmtId="0" fontId="16" fillId="0" borderId="13" xfId="45" applyFont="1" applyBorder="1" applyAlignment="1">
      <alignment horizontal="right" vertical="center"/>
    </xf>
    <xf numFmtId="0" fontId="16" fillId="0" borderId="13" xfId="45" applyBorder="1" applyAlignment="1">
      <alignment horizontal="right" vertical="center"/>
    </xf>
    <xf numFmtId="49" fontId="7" fillId="0" borderId="0" xfId="53" applyNumberFormat="1" applyFont="1" applyFill="1" applyAlignment="1" applyProtection="1">
      <alignment horizontal="center" vertical="center"/>
      <protection locked="0"/>
    </xf>
    <xf numFmtId="49" fontId="7" fillId="0" borderId="0" xfId="47" applyNumberFormat="1" applyFont="1" applyAlignment="1">
      <alignment horizontal="center" vertical="center"/>
    </xf>
    <xf numFmtId="0" fontId="25" fillId="0" borderId="0" xfId="47" applyFont="1" applyAlignment="1">
      <alignment horizontal="left" vertical="center" wrapText="1"/>
    </xf>
    <xf numFmtId="0" fontId="52" fillId="0" borderId="0" xfId="116" applyNumberFormat="1" applyFont="1" applyFill="1" applyAlignment="1" applyProtection="1">
      <alignment horizontal="center" vertical="center"/>
    </xf>
    <xf numFmtId="0" fontId="4" fillId="0" borderId="1" xfId="116" applyNumberFormat="1" applyFont="1" applyFill="1" applyBorder="1" applyAlignment="1" applyProtection="1">
      <alignment horizontal="center" vertical="center"/>
    </xf>
    <xf numFmtId="49" fontId="7" fillId="0" borderId="0" xfId="43" applyNumberFormat="1" applyFont="1" applyAlignment="1" applyProtection="1">
      <alignment horizontal="center" vertical="center"/>
      <protection locked="0"/>
    </xf>
    <xf numFmtId="49" fontId="50" fillId="0" borderId="0" xfId="43" applyNumberFormat="1" applyFont="1" applyBorder="1" applyAlignment="1" applyProtection="1">
      <alignment horizontal="left" vertical="center" wrapText="1"/>
      <protection locked="0"/>
    </xf>
    <xf numFmtId="49" fontId="51" fillId="0" borderId="0" xfId="43" applyNumberFormat="1" applyFont="1" applyBorder="1" applyAlignment="1" applyProtection="1">
      <alignment horizontal="left" vertical="center" wrapText="1"/>
      <protection locked="0"/>
    </xf>
    <xf numFmtId="0" fontId="57" fillId="0" borderId="0" xfId="45" applyFont="1" applyAlignment="1">
      <alignment horizontal="center" vertical="center"/>
    </xf>
    <xf numFmtId="0" fontId="53" fillId="0" borderId="0" xfId="116" applyNumberFormat="1" applyFont="1" applyFill="1" applyAlignment="1" applyProtection="1">
      <alignment horizontal="center" vertical="center"/>
    </xf>
    <xf numFmtId="49" fontId="4" fillId="0" borderId="2" xfId="43" applyNumberFormat="1" applyFont="1" applyBorder="1" applyAlignment="1" applyProtection="1">
      <alignment horizontal="left" vertical="center"/>
      <protection locked="0"/>
    </xf>
    <xf numFmtId="49" fontId="18" fillId="0" borderId="2" xfId="43" applyNumberFormat="1" applyFont="1" applyBorder="1" applyAlignment="1" applyProtection="1">
      <alignment horizontal="left" vertical="center"/>
      <protection locked="0"/>
    </xf>
    <xf numFmtId="0" fontId="58" fillId="0" borderId="0" xfId="45" applyFont="1" applyAlignment="1">
      <alignment horizontal="center" vertical="center"/>
    </xf>
  </cellXfs>
  <cellStyles count="119">
    <cellStyle name="20% - Accent1" xfId="56"/>
    <cellStyle name="20% - Accent2" xfId="57"/>
    <cellStyle name="20% - Accent3" xfId="58"/>
    <cellStyle name="20% - Accent4" xfId="59"/>
    <cellStyle name="20% - Accent5" xfId="60"/>
    <cellStyle name="20% - Accent6" xfId="61"/>
    <cellStyle name="40% - Accent1" xfId="62"/>
    <cellStyle name="40% - Accent2" xfId="63"/>
    <cellStyle name="40% - Accent3" xfId="64"/>
    <cellStyle name="40% - Accent4" xfId="65"/>
    <cellStyle name="40% - Accent5" xfId="66"/>
    <cellStyle name="40% - Accent6" xfId="67"/>
    <cellStyle name="60% - Accent1" xfId="68"/>
    <cellStyle name="60% - Accent2" xfId="69"/>
    <cellStyle name="60% - Accent3" xfId="70"/>
    <cellStyle name="60% - Accent4" xfId="71"/>
    <cellStyle name="60% - Accent5" xfId="72"/>
    <cellStyle name="60% - Accent6" xfId="73"/>
    <cellStyle name="Accent1" xfId="74"/>
    <cellStyle name="Accent2" xfId="75"/>
    <cellStyle name="Accent3" xfId="76"/>
    <cellStyle name="Accent4" xfId="77"/>
    <cellStyle name="Accent5" xfId="78"/>
    <cellStyle name="Accent6" xfId="79"/>
    <cellStyle name="Bad" xfId="80"/>
    <cellStyle name="Calculation" xfId="81"/>
    <cellStyle name="Check Cell" xfId="82"/>
    <cellStyle name="Explanatory Text" xfId="83"/>
    <cellStyle name="Good" xfId="84"/>
    <cellStyle name="Heading 1" xfId="85"/>
    <cellStyle name="Heading 2" xfId="86"/>
    <cellStyle name="Heading 3" xfId="87"/>
    <cellStyle name="Heading 4" xfId="88"/>
    <cellStyle name="Input" xfId="89"/>
    <cellStyle name="Linked Cell" xfId="90"/>
    <cellStyle name="Neutral" xfId="91"/>
    <cellStyle name="no dec" xfId="1"/>
    <cellStyle name="Normal_APR" xfId="2"/>
    <cellStyle name="Note" xfId="92"/>
    <cellStyle name="Output" xfId="93"/>
    <cellStyle name="Title" xfId="94"/>
    <cellStyle name="Total" xfId="95"/>
    <cellStyle name="Warning Text" xfId="96"/>
    <cellStyle name="百分比 2" xfId="3"/>
    <cellStyle name="百分比 2 2" xfId="4"/>
    <cellStyle name="百分比 2 2 2" xfId="44"/>
    <cellStyle name="百分比 2 2 3" xfId="110"/>
    <cellStyle name="百分比 3" xfId="5"/>
    <cellStyle name="百分比 3 2" xfId="114"/>
    <cellStyle name="百分比 4" xfId="6"/>
    <cellStyle name="百分比 5" xfId="52"/>
    <cellStyle name="差_18.1.3-2018年下城区地块项目土地出让返还收入预计表（林局）" xfId="97"/>
    <cellStyle name="常规" xfId="0" builtinId="0"/>
    <cellStyle name="常规 10" xfId="7"/>
    <cellStyle name="常规 10 2" xfId="45"/>
    <cellStyle name="常规 10 3" xfId="98"/>
    <cellStyle name="常规 10 4" xfId="109"/>
    <cellStyle name="常规 11" xfId="8"/>
    <cellStyle name="常规 11 2" xfId="46"/>
    <cellStyle name="常规 12" xfId="47"/>
    <cellStyle name="常规 12 2" xfId="115"/>
    <cellStyle name="常规 13" xfId="48"/>
    <cellStyle name="常规 14" xfId="99"/>
    <cellStyle name="常规 14 2" xfId="116"/>
    <cellStyle name="常规 15" xfId="108"/>
    <cellStyle name="常规 2" xfId="9"/>
    <cellStyle name="常规 2 2" xfId="10"/>
    <cellStyle name="常规 2 2 2" xfId="11"/>
    <cellStyle name="常规 2 2 2 2" xfId="100"/>
    <cellStyle name="常规 2 2 3" xfId="43"/>
    <cellStyle name="常规 2 2 3 2" xfId="117"/>
    <cellStyle name="常规 2 3" xfId="12"/>
    <cellStyle name="常规 2 3 2" xfId="13"/>
    <cellStyle name="常规 2 3 2 2" xfId="14"/>
    <cellStyle name="常规 2 3 2 2 2" xfId="42"/>
    <cellStyle name="常规 2 3 2 2 3" xfId="113"/>
    <cellStyle name="常规 2 3 2 3" xfId="41"/>
    <cellStyle name="常规 2 3 2 3 2" xfId="118"/>
    <cellStyle name="常规 2 3 2 4" xfId="112"/>
    <cellStyle name="常规 2 3 3" xfId="15"/>
    <cellStyle name="常规 2 3 3 2" xfId="55"/>
    <cellStyle name="常规 2 3 4" xfId="101"/>
    <cellStyle name="常规 2 4" xfId="16"/>
    <cellStyle name="常规 2_2012年收入表" xfId="17"/>
    <cellStyle name="常规 2_2012年收入表 2 2" xfId="49"/>
    <cellStyle name="常规 3" xfId="18"/>
    <cellStyle name="常规 3 2" xfId="19"/>
    <cellStyle name="常规 3 2 2" xfId="20"/>
    <cellStyle name="常规 3 2 2 2" xfId="21"/>
    <cellStyle name="常规 3 2 2 2 2" xfId="102"/>
    <cellStyle name="常规 3 2 2 3" xfId="111"/>
    <cellStyle name="常规 3 2 3" xfId="22"/>
    <cellStyle name="常规 3 2 4" xfId="40"/>
    <cellStyle name="常规 3 3" xfId="23"/>
    <cellStyle name="常规 3 3 2" xfId="50"/>
    <cellStyle name="常规 3 3 3" xfId="103"/>
    <cellStyle name="常规 3 4" xfId="51"/>
    <cellStyle name="常规 4" xfId="24"/>
    <cellStyle name="常规 4 2" xfId="25"/>
    <cellStyle name="常规 4 3" xfId="104"/>
    <cellStyle name="常规 4 4" xfId="105"/>
    <cellStyle name="常规 5" xfId="26"/>
    <cellStyle name="常规 6" xfId="27"/>
    <cellStyle name="常规 6 2" xfId="28"/>
    <cellStyle name="常规 6 2 2" xfId="53"/>
    <cellStyle name="常规 7" xfId="29"/>
    <cellStyle name="常规 7 2" xfId="30"/>
    <cellStyle name="常规 7 2 2" xfId="54"/>
    <cellStyle name="常规 8" xfId="31"/>
    <cellStyle name="常规 9" xfId="32"/>
    <cellStyle name="常规 9 2" xfId="106"/>
    <cellStyle name="超级链接" xfId="33"/>
    <cellStyle name="好_18.1.3-2018年下城区地块项目土地出让返还收入预计表（林局）" xfId="107"/>
    <cellStyle name="后继超级链接" xfId="34"/>
    <cellStyle name="普通_97-917" xfId="35"/>
    <cellStyle name="千分位[0]_laroux" xfId="36"/>
    <cellStyle name="千分位_97-917" xfId="37"/>
    <cellStyle name="千位[0]_1" xfId="38"/>
    <cellStyle name="千位_1" xfId="3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06&#24180;&#26376;&#25253;&#27719;&#24635;\s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6&#24180;&#26376;&#25253;&#27719;&#24635;/sr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收入月报"/>
      <sheetName val="支出月报"/>
    </sheetNames>
    <sheetDataSet>
      <sheetData sheetId="0"/>
      <sheetData sheetId="1">
        <row r="5">
          <cell r="C5" t="str">
            <v xml:space="preserve">  合计</v>
          </cell>
          <cell r="D5" t="str">
            <v xml:space="preserve">  合计</v>
          </cell>
          <cell r="E5" t="str">
            <v>合计</v>
          </cell>
        </row>
        <row r="6">
          <cell r="A6" t="str">
            <v>收入总计</v>
          </cell>
          <cell r="B6">
            <v>8</v>
          </cell>
          <cell r="C6">
            <v>1188921</v>
          </cell>
          <cell r="D6">
            <v>1015831</v>
          </cell>
          <cell r="E6">
            <v>173090</v>
          </cell>
          <cell r="F6">
            <v>62855</v>
          </cell>
          <cell r="G6">
            <v>27199</v>
          </cell>
          <cell r="H6">
            <v>35797</v>
          </cell>
          <cell r="I6">
            <v>28560</v>
          </cell>
        </row>
        <row r="7">
          <cell r="A7" t="str">
            <v>一般预算收入合计</v>
          </cell>
          <cell r="B7">
            <v>199</v>
          </cell>
          <cell r="C7">
            <v>1042789</v>
          </cell>
          <cell r="D7">
            <v>884738</v>
          </cell>
          <cell r="E7">
            <v>158051</v>
          </cell>
          <cell r="F7">
            <v>60484</v>
          </cell>
          <cell r="G7">
            <v>24721</v>
          </cell>
          <cell r="H7">
            <v>28909</v>
          </cell>
          <cell r="I7">
            <v>26176</v>
          </cell>
        </row>
        <row r="8">
          <cell r="A8" t="str">
            <v>增值税</v>
          </cell>
          <cell r="B8">
            <v>154</v>
          </cell>
          <cell r="C8">
            <v>222302</v>
          </cell>
          <cell r="D8">
            <v>184878</v>
          </cell>
          <cell r="E8">
            <v>37424</v>
          </cell>
          <cell r="F8">
            <v>16450</v>
          </cell>
          <cell r="G8">
            <v>5788</v>
          </cell>
          <cell r="H8">
            <v>7059</v>
          </cell>
          <cell r="I8">
            <v>6087</v>
          </cell>
        </row>
        <row r="9">
          <cell r="A9" t="str">
            <v>　国有企业增值税</v>
          </cell>
          <cell r="B9">
            <v>176</v>
          </cell>
          <cell r="C9">
            <v>28036</v>
          </cell>
          <cell r="D9">
            <v>25426</v>
          </cell>
          <cell r="E9">
            <v>2610</v>
          </cell>
          <cell r="F9">
            <v>567</v>
          </cell>
          <cell r="G9">
            <v>488</v>
          </cell>
          <cell r="H9">
            <v>355</v>
          </cell>
          <cell r="I9">
            <v>917</v>
          </cell>
        </row>
        <row r="10">
          <cell r="A10" t="str">
            <v>　集体企业增值税</v>
          </cell>
          <cell r="B10">
            <v>101</v>
          </cell>
          <cell r="C10">
            <v>16922</v>
          </cell>
          <cell r="D10">
            <v>13066</v>
          </cell>
          <cell r="E10">
            <v>3856</v>
          </cell>
          <cell r="F10">
            <v>1099</v>
          </cell>
          <cell r="G10">
            <v>455</v>
          </cell>
          <cell r="H10">
            <v>1242</v>
          </cell>
          <cell r="I10">
            <v>864</v>
          </cell>
        </row>
        <row r="11">
          <cell r="A11" t="str">
            <v xml:space="preserve">  股份制企业增值税</v>
          </cell>
          <cell r="B11">
            <v>96</v>
          </cell>
          <cell r="C11">
            <v>84105</v>
          </cell>
          <cell r="D11">
            <v>68991</v>
          </cell>
          <cell r="E11">
            <v>15114</v>
          </cell>
          <cell r="F11">
            <v>7137</v>
          </cell>
          <cell r="G11">
            <v>1340</v>
          </cell>
          <cell r="H11">
            <v>3765</v>
          </cell>
          <cell r="I11">
            <v>1644</v>
          </cell>
        </row>
        <row r="12">
          <cell r="A12" t="str">
            <v xml:space="preserve">  联营企业增值税</v>
          </cell>
          <cell r="B12">
            <v>119</v>
          </cell>
          <cell r="C12">
            <v>1111</v>
          </cell>
          <cell r="D12">
            <v>924</v>
          </cell>
          <cell r="E12">
            <v>187</v>
          </cell>
          <cell r="F12">
            <v>152</v>
          </cell>
          <cell r="G12">
            <v>4</v>
          </cell>
          <cell r="H12">
            <v>3</v>
          </cell>
          <cell r="I12">
            <v>28</v>
          </cell>
        </row>
        <row r="13">
          <cell r="A13" t="str">
            <v xml:space="preserve">  港澳台和外商投资企业增值税</v>
          </cell>
          <cell r="B13">
            <v>200</v>
          </cell>
          <cell r="C13">
            <v>60112</v>
          </cell>
          <cell r="D13">
            <v>55208</v>
          </cell>
          <cell r="E13">
            <v>4904</v>
          </cell>
          <cell r="F13">
            <v>2637</v>
          </cell>
          <cell r="G13">
            <v>1051</v>
          </cell>
          <cell r="H13">
            <v>885</v>
          </cell>
          <cell r="I13">
            <v>264</v>
          </cell>
        </row>
        <row r="14">
          <cell r="A14" t="str">
            <v xml:space="preserve">  私营企业增值税</v>
          </cell>
          <cell r="B14">
            <v>26</v>
          </cell>
          <cell r="C14">
            <v>31965</v>
          </cell>
          <cell r="D14">
            <v>19284</v>
          </cell>
          <cell r="E14">
            <v>12681</v>
          </cell>
          <cell r="F14">
            <v>6437</v>
          </cell>
          <cell r="G14">
            <v>2122</v>
          </cell>
          <cell r="H14">
            <v>1699</v>
          </cell>
          <cell r="I14">
            <v>2121</v>
          </cell>
        </row>
        <row r="15">
          <cell r="A15" t="str">
            <v xml:space="preserve">    免抵调增增值税</v>
          </cell>
          <cell r="B15">
            <v>11</v>
          </cell>
          <cell r="C15">
            <v>5710</v>
          </cell>
          <cell r="D15">
            <v>5566</v>
          </cell>
          <cell r="E15">
            <v>144</v>
          </cell>
          <cell r="F15">
            <v>0</v>
          </cell>
          <cell r="G15">
            <v>0</v>
          </cell>
          <cell r="H15">
            <v>0</v>
          </cell>
          <cell r="I15">
            <v>144</v>
          </cell>
        </row>
        <row r="16">
          <cell r="A16" t="str">
            <v xml:space="preserve">  其他增值税</v>
          </cell>
          <cell r="B16">
            <v>93</v>
          </cell>
          <cell r="C16">
            <v>7087</v>
          </cell>
          <cell r="D16">
            <v>5302</v>
          </cell>
          <cell r="E16">
            <v>1785</v>
          </cell>
          <cell r="F16">
            <v>698</v>
          </cell>
          <cell r="G16">
            <v>486</v>
          </cell>
          <cell r="H16">
            <v>219</v>
          </cell>
          <cell r="I16">
            <v>266</v>
          </cell>
        </row>
        <row r="17">
          <cell r="A17" t="str">
            <v xml:space="preserve">  增值税税款滞纳金、罚款收入</v>
          </cell>
          <cell r="B17">
            <v>140</v>
          </cell>
          <cell r="C17">
            <v>1397</v>
          </cell>
          <cell r="D17">
            <v>1088</v>
          </cell>
          <cell r="E17">
            <v>309</v>
          </cell>
          <cell r="F17">
            <v>143</v>
          </cell>
          <cell r="G17">
            <v>15</v>
          </cell>
          <cell r="H17">
            <v>65</v>
          </cell>
          <cell r="I17">
            <v>76</v>
          </cell>
        </row>
        <row r="18">
          <cell r="A18" t="str">
            <v xml:space="preserve">  福利企业增值税退税</v>
          </cell>
          <cell r="B18">
            <v>69</v>
          </cell>
          <cell r="C18">
            <v>-10747</v>
          </cell>
          <cell r="D18">
            <v>-7617</v>
          </cell>
          <cell r="E18">
            <v>-3130</v>
          </cell>
          <cell r="F18">
            <v>-1624</v>
          </cell>
          <cell r="G18">
            <v>-102</v>
          </cell>
          <cell r="H18">
            <v>-1119</v>
          </cell>
          <cell r="I18">
            <v>-182</v>
          </cell>
        </row>
        <row r="19">
          <cell r="A19" t="str">
            <v xml:space="preserve">  其他增值税退税</v>
          </cell>
          <cell r="B19">
            <v>10</v>
          </cell>
          <cell r="C19">
            <v>-3396</v>
          </cell>
          <cell r="D19">
            <v>-2360</v>
          </cell>
          <cell r="E19">
            <v>-1036</v>
          </cell>
          <cell r="F19">
            <v>-796</v>
          </cell>
          <cell r="G19">
            <v>-71</v>
          </cell>
          <cell r="H19">
            <v>-55</v>
          </cell>
          <cell r="I19">
            <v>-55</v>
          </cell>
        </row>
        <row r="20">
          <cell r="A20" t="str">
            <v>营业税</v>
          </cell>
          <cell r="B20">
            <v>201</v>
          </cell>
          <cell r="C20">
            <v>259388</v>
          </cell>
          <cell r="D20">
            <v>230760</v>
          </cell>
          <cell r="E20">
            <v>28628</v>
          </cell>
          <cell r="F20">
            <v>9368</v>
          </cell>
          <cell r="G20">
            <v>4638</v>
          </cell>
          <cell r="H20">
            <v>6293</v>
          </cell>
          <cell r="I20">
            <v>5103</v>
          </cell>
        </row>
        <row r="21">
          <cell r="A21" t="str">
            <v xml:space="preserve">  金融保险业营业税（地方）</v>
          </cell>
          <cell r="B21">
            <v>175</v>
          </cell>
          <cell r="C21">
            <v>18459</v>
          </cell>
          <cell r="D21">
            <v>16701</v>
          </cell>
          <cell r="E21">
            <v>1758</v>
          </cell>
          <cell r="F21">
            <v>656</v>
          </cell>
          <cell r="G21">
            <v>256</v>
          </cell>
          <cell r="H21">
            <v>311</v>
          </cell>
          <cell r="I21">
            <v>376</v>
          </cell>
        </row>
        <row r="22">
          <cell r="A22" t="str">
            <v xml:space="preserve">  一般营业税</v>
          </cell>
          <cell r="B22">
            <v>90</v>
          </cell>
          <cell r="C22">
            <v>240255</v>
          </cell>
          <cell r="D22">
            <v>213564</v>
          </cell>
          <cell r="E22">
            <v>26691</v>
          </cell>
          <cell r="F22">
            <v>8607</v>
          </cell>
          <cell r="G22">
            <v>4369</v>
          </cell>
          <cell r="H22">
            <v>5940</v>
          </cell>
          <cell r="I22">
            <v>4708</v>
          </cell>
        </row>
        <row r="23">
          <cell r="A23" t="str">
            <v xml:space="preserve">  营业税税款滞纳金、罚款收入</v>
          </cell>
          <cell r="B23">
            <v>142</v>
          </cell>
          <cell r="C23">
            <v>674</v>
          </cell>
          <cell r="D23">
            <v>495</v>
          </cell>
          <cell r="E23">
            <v>179</v>
          </cell>
          <cell r="F23">
            <v>105</v>
          </cell>
          <cell r="G23">
            <v>13</v>
          </cell>
          <cell r="H23">
            <v>42</v>
          </cell>
          <cell r="I23">
            <v>19</v>
          </cell>
        </row>
        <row r="24">
          <cell r="A24" t="str">
            <v xml:space="preserve">  校办企业营业税退税</v>
          </cell>
          <cell r="B24">
            <v>48</v>
          </cell>
          <cell r="C24">
            <v>0</v>
          </cell>
          <cell r="D24">
            <v>0</v>
          </cell>
          <cell r="E24">
            <v>0</v>
          </cell>
          <cell r="F24">
            <v>0</v>
          </cell>
          <cell r="G24">
            <v>0</v>
          </cell>
          <cell r="H24">
            <v>0</v>
          </cell>
          <cell r="I24">
            <v>0</v>
          </cell>
        </row>
        <row r="25">
          <cell r="A25" t="str">
            <v xml:space="preserve">  福利企业营业税退税</v>
          </cell>
          <cell r="B25">
            <v>103</v>
          </cell>
          <cell r="C25">
            <v>0</v>
          </cell>
          <cell r="D25">
            <v>0</v>
          </cell>
          <cell r="E25">
            <v>0</v>
          </cell>
          <cell r="F25">
            <v>0</v>
          </cell>
          <cell r="G25">
            <v>0</v>
          </cell>
          <cell r="H25">
            <v>0</v>
          </cell>
          <cell r="I25">
            <v>0</v>
          </cell>
        </row>
        <row r="26">
          <cell r="A26" t="str">
            <v xml:space="preserve">  港澳台和外商投资企业营业税退税</v>
          </cell>
          <cell r="B26">
            <v>161</v>
          </cell>
          <cell r="C26">
            <v>0</v>
          </cell>
          <cell r="D26">
            <v>0</v>
          </cell>
          <cell r="E26">
            <v>0</v>
          </cell>
          <cell r="F26">
            <v>0</v>
          </cell>
          <cell r="G26">
            <v>0</v>
          </cell>
          <cell r="H26">
            <v>0</v>
          </cell>
          <cell r="I26">
            <v>0</v>
          </cell>
        </row>
        <row r="27">
          <cell r="A27" t="str">
            <v xml:space="preserve">  其他营业税退税</v>
          </cell>
          <cell r="B27">
            <v>66</v>
          </cell>
          <cell r="C27">
            <v>0</v>
          </cell>
          <cell r="D27">
            <v>0</v>
          </cell>
          <cell r="E27">
            <v>0</v>
          </cell>
          <cell r="F27">
            <v>0</v>
          </cell>
          <cell r="G27">
            <v>0</v>
          </cell>
          <cell r="H27">
            <v>0</v>
          </cell>
          <cell r="I27">
            <v>0</v>
          </cell>
        </row>
        <row r="28">
          <cell r="A28" t="str">
            <v>企业所得税</v>
          </cell>
          <cell r="B28">
            <v>89</v>
          </cell>
          <cell r="C28">
            <v>334444</v>
          </cell>
          <cell r="D28">
            <v>276554</v>
          </cell>
          <cell r="E28">
            <v>57890</v>
          </cell>
          <cell r="F28">
            <v>22950</v>
          </cell>
          <cell r="G28">
            <v>7572</v>
          </cell>
          <cell r="H28">
            <v>9243</v>
          </cell>
          <cell r="I28">
            <v>8534</v>
          </cell>
        </row>
        <row r="29">
          <cell r="A29" t="str">
            <v xml:space="preserve">  国有工业所得税</v>
          </cell>
          <cell r="B29">
            <v>124</v>
          </cell>
          <cell r="C29">
            <v>1138</v>
          </cell>
          <cell r="D29">
            <v>924</v>
          </cell>
          <cell r="E29">
            <v>214</v>
          </cell>
          <cell r="F29">
            <v>180</v>
          </cell>
          <cell r="G29">
            <v>11</v>
          </cell>
          <cell r="H29">
            <v>19</v>
          </cell>
          <cell r="I29">
            <v>2</v>
          </cell>
        </row>
        <row r="30">
          <cell r="A30" t="str">
            <v xml:space="preserve">  国有建筑工程企业所得税 </v>
          </cell>
          <cell r="B30">
            <v>12</v>
          </cell>
          <cell r="C30">
            <v>1299</v>
          </cell>
          <cell r="D30">
            <v>1227</v>
          </cell>
          <cell r="E30">
            <v>72</v>
          </cell>
          <cell r="F30">
            <v>7</v>
          </cell>
          <cell r="G30">
            <v>7</v>
          </cell>
          <cell r="H30">
            <v>23</v>
          </cell>
          <cell r="I30">
            <v>35</v>
          </cell>
        </row>
        <row r="31">
          <cell r="A31" t="str">
            <v xml:space="preserve">  国有房地产开发企业所得税</v>
          </cell>
          <cell r="B31">
            <v>172</v>
          </cell>
          <cell r="C31">
            <v>16018</v>
          </cell>
          <cell r="D31">
            <v>15550</v>
          </cell>
          <cell r="E31">
            <v>468</v>
          </cell>
          <cell r="F31">
            <v>6</v>
          </cell>
          <cell r="G31">
            <v>203</v>
          </cell>
          <cell r="H31">
            <v>225</v>
          </cell>
          <cell r="I31">
            <v>34</v>
          </cell>
        </row>
        <row r="32">
          <cell r="A32" t="str">
            <v xml:space="preserve">  国有政策性投资公司所得税</v>
          </cell>
          <cell r="B32">
            <v>137</v>
          </cell>
          <cell r="C32">
            <v>0</v>
          </cell>
          <cell r="D32">
            <v>0</v>
          </cell>
          <cell r="E32">
            <v>0</v>
          </cell>
          <cell r="F32">
            <v>0</v>
          </cell>
          <cell r="G32">
            <v>0</v>
          </cell>
          <cell r="H32">
            <v>0</v>
          </cell>
          <cell r="I32">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e"/>
      <sheetName val="收入月报"/>
      <sheetName val="支出月报"/>
    </sheetNames>
    <sheetDataSet>
      <sheetData sheetId="0"/>
      <sheetData sheetId="1">
        <row r="5">
          <cell r="C5" t="str">
            <v xml:space="preserve">  合计</v>
          </cell>
          <cell r="D5" t="str">
            <v xml:space="preserve">  合计</v>
          </cell>
          <cell r="E5" t="str">
            <v>合计</v>
          </cell>
        </row>
        <row r="6">
          <cell r="A6" t="str">
            <v>收入总计</v>
          </cell>
          <cell r="B6">
            <v>8</v>
          </cell>
          <cell r="C6">
            <v>1188921</v>
          </cell>
          <cell r="D6">
            <v>1015831</v>
          </cell>
          <cell r="E6">
            <v>173090</v>
          </cell>
          <cell r="F6">
            <v>62855</v>
          </cell>
          <cell r="G6">
            <v>27199</v>
          </cell>
          <cell r="H6">
            <v>35797</v>
          </cell>
          <cell r="I6">
            <v>28560</v>
          </cell>
        </row>
        <row r="7">
          <cell r="A7" t="str">
            <v>一般预算收入合计</v>
          </cell>
          <cell r="B7">
            <v>199</v>
          </cell>
          <cell r="C7">
            <v>1042789</v>
          </cell>
          <cell r="D7">
            <v>884738</v>
          </cell>
          <cell r="E7">
            <v>158051</v>
          </cell>
          <cell r="F7">
            <v>60484</v>
          </cell>
          <cell r="G7">
            <v>24721</v>
          </cell>
          <cell r="H7">
            <v>28909</v>
          </cell>
          <cell r="I7">
            <v>26176</v>
          </cell>
        </row>
        <row r="8">
          <cell r="A8" t="str">
            <v>增值税</v>
          </cell>
          <cell r="B8">
            <v>154</v>
          </cell>
          <cell r="C8">
            <v>222302</v>
          </cell>
          <cell r="D8">
            <v>184878</v>
          </cell>
          <cell r="E8">
            <v>37424</v>
          </cell>
          <cell r="F8">
            <v>16450</v>
          </cell>
          <cell r="G8">
            <v>5788</v>
          </cell>
          <cell r="H8">
            <v>7059</v>
          </cell>
          <cell r="I8">
            <v>6087</v>
          </cell>
        </row>
        <row r="9">
          <cell r="A9" t="str">
            <v>　国有企业增值税</v>
          </cell>
          <cell r="B9">
            <v>176</v>
          </cell>
          <cell r="C9">
            <v>28036</v>
          </cell>
          <cell r="D9">
            <v>25426</v>
          </cell>
          <cell r="E9">
            <v>2610</v>
          </cell>
          <cell r="F9">
            <v>567</v>
          </cell>
          <cell r="G9">
            <v>488</v>
          </cell>
          <cell r="H9">
            <v>355</v>
          </cell>
          <cell r="I9">
            <v>917</v>
          </cell>
        </row>
        <row r="10">
          <cell r="A10" t="str">
            <v>　集体企业增值税</v>
          </cell>
          <cell r="B10">
            <v>101</v>
          </cell>
          <cell r="C10">
            <v>16922</v>
          </cell>
          <cell r="D10">
            <v>13066</v>
          </cell>
          <cell r="E10">
            <v>3856</v>
          </cell>
          <cell r="F10">
            <v>1099</v>
          </cell>
          <cell r="G10">
            <v>455</v>
          </cell>
          <cell r="H10">
            <v>1242</v>
          </cell>
          <cell r="I10">
            <v>864</v>
          </cell>
        </row>
        <row r="11">
          <cell r="A11" t="str">
            <v xml:space="preserve">  股份制企业增值税</v>
          </cell>
          <cell r="B11">
            <v>96</v>
          </cell>
          <cell r="C11">
            <v>84105</v>
          </cell>
          <cell r="D11">
            <v>68991</v>
          </cell>
          <cell r="E11">
            <v>15114</v>
          </cell>
          <cell r="F11">
            <v>7137</v>
          </cell>
          <cell r="G11">
            <v>1340</v>
          </cell>
          <cell r="H11">
            <v>3765</v>
          </cell>
          <cell r="I11">
            <v>1644</v>
          </cell>
        </row>
        <row r="12">
          <cell r="A12" t="str">
            <v xml:space="preserve">  联营企业增值税</v>
          </cell>
          <cell r="B12">
            <v>119</v>
          </cell>
          <cell r="C12">
            <v>1111</v>
          </cell>
          <cell r="D12">
            <v>924</v>
          </cell>
          <cell r="E12">
            <v>187</v>
          </cell>
          <cell r="F12">
            <v>152</v>
          </cell>
          <cell r="G12">
            <v>4</v>
          </cell>
          <cell r="H12">
            <v>3</v>
          </cell>
          <cell r="I12">
            <v>28</v>
          </cell>
        </row>
        <row r="13">
          <cell r="A13" t="str">
            <v xml:space="preserve">  港澳台和外商投资企业增值税</v>
          </cell>
          <cell r="B13">
            <v>200</v>
          </cell>
          <cell r="C13">
            <v>60112</v>
          </cell>
          <cell r="D13">
            <v>55208</v>
          </cell>
          <cell r="E13">
            <v>4904</v>
          </cell>
          <cell r="F13">
            <v>2637</v>
          </cell>
          <cell r="G13">
            <v>1051</v>
          </cell>
          <cell r="H13">
            <v>885</v>
          </cell>
          <cell r="I13">
            <v>264</v>
          </cell>
        </row>
        <row r="14">
          <cell r="A14" t="str">
            <v xml:space="preserve">  私营企业增值税</v>
          </cell>
          <cell r="B14">
            <v>26</v>
          </cell>
          <cell r="C14">
            <v>31965</v>
          </cell>
          <cell r="D14">
            <v>19284</v>
          </cell>
          <cell r="E14">
            <v>12681</v>
          </cell>
          <cell r="F14">
            <v>6437</v>
          </cell>
          <cell r="G14">
            <v>2122</v>
          </cell>
          <cell r="H14">
            <v>1699</v>
          </cell>
          <cell r="I14">
            <v>2121</v>
          </cell>
        </row>
        <row r="15">
          <cell r="A15" t="str">
            <v xml:space="preserve">    免抵调增增值税</v>
          </cell>
          <cell r="B15">
            <v>11</v>
          </cell>
          <cell r="C15">
            <v>5710</v>
          </cell>
          <cell r="D15">
            <v>5566</v>
          </cell>
          <cell r="E15">
            <v>144</v>
          </cell>
          <cell r="F15">
            <v>0</v>
          </cell>
          <cell r="G15">
            <v>0</v>
          </cell>
          <cell r="H15">
            <v>0</v>
          </cell>
          <cell r="I15">
            <v>144</v>
          </cell>
        </row>
        <row r="16">
          <cell r="A16" t="str">
            <v xml:space="preserve">  其他增值税</v>
          </cell>
          <cell r="B16">
            <v>93</v>
          </cell>
          <cell r="C16">
            <v>7087</v>
          </cell>
          <cell r="D16">
            <v>5302</v>
          </cell>
          <cell r="E16">
            <v>1785</v>
          </cell>
          <cell r="F16">
            <v>698</v>
          </cell>
          <cell r="G16">
            <v>486</v>
          </cell>
          <cell r="H16">
            <v>219</v>
          </cell>
          <cell r="I16">
            <v>266</v>
          </cell>
        </row>
        <row r="17">
          <cell r="A17" t="str">
            <v xml:space="preserve">  增值税税款滞纳金、罚款收入</v>
          </cell>
          <cell r="B17">
            <v>140</v>
          </cell>
          <cell r="C17">
            <v>1397</v>
          </cell>
          <cell r="D17">
            <v>1088</v>
          </cell>
          <cell r="E17">
            <v>309</v>
          </cell>
          <cell r="F17">
            <v>143</v>
          </cell>
          <cell r="G17">
            <v>15</v>
          </cell>
          <cell r="H17">
            <v>65</v>
          </cell>
          <cell r="I17">
            <v>76</v>
          </cell>
        </row>
        <row r="18">
          <cell r="A18" t="str">
            <v xml:space="preserve">  福利企业增值税退税</v>
          </cell>
          <cell r="B18">
            <v>69</v>
          </cell>
          <cell r="C18">
            <v>-10747</v>
          </cell>
          <cell r="D18">
            <v>-7617</v>
          </cell>
          <cell r="E18">
            <v>-3130</v>
          </cell>
          <cell r="F18">
            <v>-1624</v>
          </cell>
          <cell r="G18">
            <v>-102</v>
          </cell>
          <cell r="H18">
            <v>-1119</v>
          </cell>
          <cell r="I18">
            <v>-182</v>
          </cell>
        </row>
        <row r="19">
          <cell r="A19" t="str">
            <v xml:space="preserve">  其他增值税退税</v>
          </cell>
          <cell r="B19">
            <v>10</v>
          </cell>
          <cell r="C19">
            <v>-3396</v>
          </cell>
          <cell r="D19">
            <v>-2360</v>
          </cell>
          <cell r="E19">
            <v>-1036</v>
          </cell>
          <cell r="F19">
            <v>-796</v>
          </cell>
          <cell r="G19">
            <v>-71</v>
          </cell>
          <cell r="H19">
            <v>-55</v>
          </cell>
          <cell r="I19">
            <v>-55</v>
          </cell>
        </row>
        <row r="20">
          <cell r="A20" t="str">
            <v>营业税</v>
          </cell>
          <cell r="B20">
            <v>201</v>
          </cell>
          <cell r="C20">
            <v>259388</v>
          </cell>
          <cell r="D20">
            <v>230760</v>
          </cell>
          <cell r="E20">
            <v>28628</v>
          </cell>
          <cell r="F20">
            <v>9368</v>
          </cell>
          <cell r="G20">
            <v>4638</v>
          </cell>
          <cell r="H20">
            <v>6293</v>
          </cell>
          <cell r="I20">
            <v>5103</v>
          </cell>
        </row>
        <row r="21">
          <cell r="A21" t="str">
            <v xml:space="preserve">  金融保险业营业税（地方）</v>
          </cell>
          <cell r="B21">
            <v>175</v>
          </cell>
          <cell r="C21">
            <v>18459</v>
          </cell>
          <cell r="D21">
            <v>16701</v>
          </cell>
          <cell r="E21">
            <v>1758</v>
          </cell>
          <cell r="F21">
            <v>656</v>
          </cell>
          <cell r="G21">
            <v>256</v>
          </cell>
          <cell r="H21">
            <v>311</v>
          </cell>
          <cell r="I21">
            <v>376</v>
          </cell>
        </row>
        <row r="22">
          <cell r="A22" t="str">
            <v xml:space="preserve">  一般营业税</v>
          </cell>
          <cell r="B22">
            <v>90</v>
          </cell>
          <cell r="C22">
            <v>240255</v>
          </cell>
          <cell r="D22">
            <v>213564</v>
          </cell>
          <cell r="E22">
            <v>26691</v>
          </cell>
          <cell r="F22">
            <v>8607</v>
          </cell>
          <cell r="G22">
            <v>4369</v>
          </cell>
          <cell r="H22">
            <v>5940</v>
          </cell>
          <cell r="I22">
            <v>4708</v>
          </cell>
        </row>
        <row r="23">
          <cell r="A23" t="str">
            <v xml:space="preserve">  营业税税款滞纳金、罚款收入</v>
          </cell>
          <cell r="B23">
            <v>142</v>
          </cell>
          <cell r="C23">
            <v>674</v>
          </cell>
          <cell r="D23">
            <v>495</v>
          </cell>
          <cell r="E23">
            <v>179</v>
          </cell>
          <cell r="F23">
            <v>105</v>
          </cell>
          <cell r="G23">
            <v>13</v>
          </cell>
          <cell r="H23">
            <v>42</v>
          </cell>
          <cell r="I23">
            <v>19</v>
          </cell>
        </row>
        <row r="24">
          <cell r="A24" t="str">
            <v xml:space="preserve">  校办企业营业税退税</v>
          </cell>
          <cell r="B24">
            <v>48</v>
          </cell>
          <cell r="C24">
            <v>0</v>
          </cell>
          <cell r="D24">
            <v>0</v>
          </cell>
          <cell r="E24">
            <v>0</v>
          </cell>
          <cell r="F24">
            <v>0</v>
          </cell>
          <cell r="G24">
            <v>0</v>
          </cell>
          <cell r="H24">
            <v>0</v>
          </cell>
          <cell r="I24">
            <v>0</v>
          </cell>
        </row>
        <row r="25">
          <cell r="A25" t="str">
            <v xml:space="preserve">  福利企业营业税退税</v>
          </cell>
          <cell r="B25">
            <v>103</v>
          </cell>
          <cell r="C25">
            <v>0</v>
          </cell>
          <cell r="D25">
            <v>0</v>
          </cell>
          <cell r="E25">
            <v>0</v>
          </cell>
          <cell r="F25">
            <v>0</v>
          </cell>
          <cell r="G25">
            <v>0</v>
          </cell>
          <cell r="H25">
            <v>0</v>
          </cell>
          <cell r="I25">
            <v>0</v>
          </cell>
        </row>
        <row r="26">
          <cell r="A26" t="str">
            <v xml:space="preserve">  港澳台和外商投资企业营业税退税</v>
          </cell>
          <cell r="B26">
            <v>161</v>
          </cell>
          <cell r="C26">
            <v>0</v>
          </cell>
          <cell r="D26">
            <v>0</v>
          </cell>
          <cell r="E26">
            <v>0</v>
          </cell>
          <cell r="F26">
            <v>0</v>
          </cell>
          <cell r="G26">
            <v>0</v>
          </cell>
          <cell r="H26">
            <v>0</v>
          </cell>
          <cell r="I26">
            <v>0</v>
          </cell>
        </row>
        <row r="27">
          <cell r="A27" t="str">
            <v xml:space="preserve">  其他营业税退税</v>
          </cell>
          <cell r="B27">
            <v>66</v>
          </cell>
          <cell r="C27">
            <v>0</v>
          </cell>
          <cell r="D27">
            <v>0</v>
          </cell>
          <cell r="E27">
            <v>0</v>
          </cell>
          <cell r="F27">
            <v>0</v>
          </cell>
          <cell r="G27">
            <v>0</v>
          </cell>
          <cell r="H27">
            <v>0</v>
          </cell>
          <cell r="I27">
            <v>0</v>
          </cell>
        </row>
        <row r="28">
          <cell r="A28" t="str">
            <v>企业所得税</v>
          </cell>
          <cell r="B28">
            <v>89</v>
          </cell>
          <cell r="C28">
            <v>334444</v>
          </cell>
          <cell r="D28">
            <v>276554</v>
          </cell>
          <cell r="E28">
            <v>57890</v>
          </cell>
          <cell r="F28">
            <v>22950</v>
          </cell>
          <cell r="G28">
            <v>7572</v>
          </cell>
          <cell r="H28">
            <v>9243</v>
          </cell>
          <cell r="I28">
            <v>8534</v>
          </cell>
        </row>
        <row r="29">
          <cell r="A29" t="str">
            <v xml:space="preserve">  国有工业所得税</v>
          </cell>
          <cell r="B29">
            <v>124</v>
          </cell>
          <cell r="C29">
            <v>1138</v>
          </cell>
          <cell r="D29">
            <v>924</v>
          </cell>
          <cell r="E29">
            <v>214</v>
          </cell>
          <cell r="F29">
            <v>180</v>
          </cell>
          <cell r="G29">
            <v>11</v>
          </cell>
          <cell r="H29">
            <v>19</v>
          </cell>
          <cell r="I29">
            <v>2</v>
          </cell>
        </row>
        <row r="30">
          <cell r="A30" t="str">
            <v xml:space="preserve">  国有建筑工程企业所得税 </v>
          </cell>
          <cell r="B30">
            <v>12</v>
          </cell>
          <cell r="C30">
            <v>1299</v>
          </cell>
          <cell r="D30">
            <v>1227</v>
          </cell>
          <cell r="E30">
            <v>72</v>
          </cell>
          <cell r="F30">
            <v>7</v>
          </cell>
          <cell r="G30">
            <v>7</v>
          </cell>
          <cell r="H30">
            <v>23</v>
          </cell>
          <cell r="I30">
            <v>35</v>
          </cell>
        </row>
        <row r="31">
          <cell r="A31" t="str">
            <v xml:space="preserve">  国有房地产开发企业所得税</v>
          </cell>
          <cell r="B31">
            <v>172</v>
          </cell>
          <cell r="C31">
            <v>16018</v>
          </cell>
          <cell r="D31">
            <v>15550</v>
          </cell>
          <cell r="E31">
            <v>468</v>
          </cell>
          <cell r="F31">
            <v>6</v>
          </cell>
          <cell r="G31">
            <v>203</v>
          </cell>
          <cell r="H31">
            <v>225</v>
          </cell>
          <cell r="I31">
            <v>34</v>
          </cell>
        </row>
        <row r="32">
          <cell r="A32" t="str">
            <v xml:space="preserve">  国有政策性投资公司所得税</v>
          </cell>
          <cell r="B32">
            <v>137</v>
          </cell>
          <cell r="C32">
            <v>0</v>
          </cell>
          <cell r="D32">
            <v>0</v>
          </cell>
          <cell r="E32">
            <v>0</v>
          </cell>
          <cell r="F32">
            <v>0</v>
          </cell>
          <cell r="G32">
            <v>0</v>
          </cell>
          <cell r="H32">
            <v>0</v>
          </cell>
          <cell r="I32">
            <v>0</v>
          </cell>
        </row>
      </sheetData>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作者" refreshedDate="43124.709881249997" createdVersion="4" refreshedVersion="4" minRefreshableVersion="3" recordCount="33">
  <cacheSource type="worksheet">
    <worksheetSource ref="A1:C34" sheet="Sheet3"/>
  </cacheSource>
  <cacheFields count="3">
    <cacheField name="科目代码" numFmtId="0">
      <sharedItems containsSemiMixedTypes="0" containsString="0" containsNumber="1" containsInteger="1" minValue="22904" maxValue="2296013"/>
    </cacheField>
    <cacheField name="剩余金额" numFmtId="0">
      <sharedItems containsSemiMixedTypes="0" containsString="0" containsNumber="1" minValue="-1200000000" maxValue="1200000000"/>
    </cacheField>
    <cacheField name="类" numFmtId="0">
      <sharedItems containsSemiMixedTypes="0" containsString="0" containsNumber="1" containsInteger="1" minValue="21208" maxValue="22960" count="5">
        <n v="22960"/>
        <n v="22904"/>
        <n v="21212"/>
        <n v="21660"/>
        <n v="21208"/>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
  <r>
    <n v="2296004"/>
    <n v="171731.6"/>
    <x v="0"/>
  </r>
  <r>
    <n v="2296010"/>
    <n v="50000"/>
    <x v="0"/>
  </r>
  <r>
    <n v="22904"/>
    <n v="145000"/>
    <x v="1"/>
  </r>
  <r>
    <n v="2296002"/>
    <n v="280000"/>
    <x v="0"/>
  </r>
  <r>
    <n v="2296003"/>
    <n v="5695"/>
    <x v="0"/>
  </r>
  <r>
    <n v="2296006"/>
    <n v="39402"/>
    <x v="0"/>
  </r>
  <r>
    <n v="2296002"/>
    <n v="417972"/>
    <x v="0"/>
  </r>
  <r>
    <n v="2296003"/>
    <n v="449819.5"/>
    <x v="0"/>
  </r>
  <r>
    <n v="2121299"/>
    <n v="425227"/>
    <x v="2"/>
  </r>
  <r>
    <n v="2296002"/>
    <n v="970000"/>
    <x v="0"/>
  </r>
  <r>
    <n v="22904"/>
    <n v="157000"/>
    <x v="1"/>
  </r>
  <r>
    <n v="2296003"/>
    <n v="300000"/>
    <x v="0"/>
  </r>
  <r>
    <n v="2296013"/>
    <n v="30000"/>
    <x v="0"/>
  </r>
  <r>
    <n v="2296002"/>
    <n v="100000"/>
    <x v="0"/>
  </r>
  <r>
    <n v="2296010"/>
    <n v="100000"/>
    <x v="0"/>
  </r>
  <r>
    <n v="2296002"/>
    <n v="3510300"/>
    <x v="0"/>
  </r>
  <r>
    <n v="2296002"/>
    <n v="30000"/>
    <x v="0"/>
  </r>
  <r>
    <n v="2296002"/>
    <n v="2348691.3199999998"/>
    <x v="0"/>
  </r>
  <r>
    <n v="2296003"/>
    <n v="820000"/>
    <x v="0"/>
  </r>
  <r>
    <n v="2296003"/>
    <n v="100000"/>
    <x v="0"/>
  </r>
  <r>
    <n v="2166004"/>
    <n v="10000"/>
    <x v="3"/>
  </r>
  <r>
    <n v="2296003"/>
    <n v="234391.5"/>
    <x v="0"/>
  </r>
  <r>
    <n v="2296003"/>
    <n v="80000"/>
    <x v="0"/>
  </r>
  <r>
    <n v="2296002"/>
    <n v="300000"/>
    <x v="0"/>
  </r>
  <r>
    <n v="2296002"/>
    <n v="2405488.4500000002"/>
    <x v="0"/>
  </r>
  <r>
    <n v="2296002"/>
    <n v="259150"/>
    <x v="0"/>
  </r>
  <r>
    <n v="2120899"/>
    <n v="1200000000"/>
    <x v="4"/>
  </r>
  <r>
    <n v="2120899"/>
    <n v="-1200000000"/>
    <x v="4"/>
  </r>
  <r>
    <n v="2120899"/>
    <n v="1200000000"/>
    <x v="4"/>
  </r>
  <r>
    <n v="2120899"/>
    <n v="-1200000000"/>
    <x v="4"/>
  </r>
  <r>
    <n v="2296003"/>
    <n v="388600"/>
    <x v="0"/>
  </r>
  <r>
    <n v="2296002"/>
    <n v="30000"/>
    <x v="0"/>
  </r>
  <r>
    <n v="2296002"/>
    <n v="3282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3" cacheId="0" applyNumberFormats="0" applyBorderFormats="0" applyFontFormats="0" applyPatternFormats="0" applyAlignmentFormats="0" applyWidthHeightFormats="1" dataCaption="值" updatedVersion="4" minRefreshableVersion="3" useAutoFormatting="1" itemPrintTitles="1" createdVersion="4" indent="0" outline="1" outlineData="1" multipleFieldFilters="0">
  <location ref="A3:B9" firstHeaderRow="1" firstDataRow="1" firstDataCol="1"/>
  <pivotFields count="3">
    <pivotField showAll="0"/>
    <pivotField dataField="1" showAll="0"/>
    <pivotField axis="axisRow" showAll="0">
      <items count="6">
        <item x="4"/>
        <item x="2"/>
        <item x="3"/>
        <item x="1"/>
        <item x="0"/>
        <item t="default"/>
      </items>
    </pivotField>
  </pivotFields>
  <rowFields count="1">
    <field x="2"/>
  </rowFields>
  <rowItems count="6">
    <i>
      <x/>
    </i>
    <i>
      <x v="1"/>
    </i>
    <i>
      <x v="2"/>
    </i>
    <i>
      <x v="3"/>
    </i>
    <i>
      <x v="4"/>
    </i>
    <i t="grand">
      <x/>
    </i>
  </rowItems>
  <colItems count="1">
    <i/>
  </colItems>
  <dataFields count="1">
    <dataField name="求和项:剩余金额"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pane xSplit="1" ySplit="4" topLeftCell="B5" activePane="bottomRight" state="frozen"/>
      <selection activeCell="D6" sqref="D6"/>
      <selection pane="topRight" activeCell="D6" sqref="D6"/>
      <selection pane="bottomLeft" activeCell="D6" sqref="D6"/>
      <selection pane="bottomRight" activeCell="B9" sqref="B9"/>
    </sheetView>
  </sheetViews>
  <sheetFormatPr defaultRowHeight="14.25"/>
  <cols>
    <col min="1" max="1" width="41.625" style="98" customWidth="1"/>
    <col min="2" max="2" width="15.75" style="78" customWidth="1"/>
    <col min="3" max="3" width="14.375" style="78" customWidth="1"/>
    <col min="4" max="4" width="12.5" style="79" customWidth="1"/>
    <col min="5" max="16384" width="9" style="80"/>
  </cols>
  <sheetData>
    <row r="1" spans="1:5" ht="27.75" customHeight="1">
      <c r="A1" s="77" t="s">
        <v>147</v>
      </c>
    </row>
    <row r="2" spans="1:5" ht="42" customHeight="1">
      <c r="A2" s="179" t="s">
        <v>113</v>
      </c>
      <c r="B2" s="179"/>
      <c r="C2" s="179"/>
      <c r="D2" s="179"/>
    </row>
    <row r="3" spans="1:5" s="83" customFormat="1" ht="27.75" customHeight="1">
      <c r="A3" s="4" t="s">
        <v>110</v>
      </c>
      <c r="B3" s="81"/>
      <c r="C3" s="81"/>
      <c r="D3" s="82" t="s">
        <v>0</v>
      </c>
    </row>
    <row r="4" spans="1:5" s="83" customFormat="1" ht="52.5" customHeight="1">
      <c r="A4" s="84" t="s">
        <v>1</v>
      </c>
      <c r="B4" s="114" t="s">
        <v>114</v>
      </c>
      <c r="C4" s="110" t="s">
        <v>115</v>
      </c>
      <c r="D4" s="85" t="s">
        <v>21</v>
      </c>
    </row>
    <row r="5" spans="1:5" s="88" customFormat="1" ht="24.75" customHeight="1">
      <c r="A5" s="103" t="s">
        <v>400</v>
      </c>
      <c r="B5" s="87">
        <f>B6+B14</f>
        <v>893996</v>
      </c>
      <c r="C5" s="87">
        <f t="shared" ref="C5" si="0">C6+C14</f>
        <v>965500</v>
      </c>
      <c r="D5" s="68">
        <f t="shared" ref="D5:D25" si="1">(C5/B5-1)*100</f>
        <v>7.9982460771636621</v>
      </c>
    </row>
    <row r="6" spans="1:5" s="88" customFormat="1" ht="24.75" customHeight="1">
      <c r="A6" s="86" t="s">
        <v>23</v>
      </c>
      <c r="B6" s="87">
        <f>SUM(B8:B13)</f>
        <v>844159</v>
      </c>
      <c r="C6" s="87">
        <f t="shared" ref="C6" si="2">SUM(C8:C13)</f>
        <v>915500</v>
      </c>
      <c r="D6" s="68">
        <f t="shared" si="1"/>
        <v>8.4511330211488591</v>
      </c>
    </row>
    <row r="7" spans="1:5" s="88" customFormat="1" ht="24.75" customHeight="1">
      <c r="A7" s="103" t="s">
        <v>99</v>
      </c>
      <c r="B7" s="87">
        <f>B8+B9</f>
        <v>336250</v>
      </c>
      <c r="C7" s="87">
        <f>C8+C9</f>
        <v>388500</v>
      </c>
      <c r="D7" s="68">
        <f t="shared" si="1"/>
        <v>15.539033457249074</v>
      </c>
    </row>
    <row r="8" spans="1:5" s="88" customFormat="1" ht="24.75" customHeight="1">
      <c r="A8" s="103" t="s">
        <v>100</v>
      </c>
      <c r="B8" s="89">
        <v>146805</v>
      </c>
      <c r="C8" s="90">
        <v>172500</v>
      </c>
      <c r="D8" s="68">
        <f t="shared" si="1"/>
        <v>17.502809849800748</v>
      </c>
    </row>
    <row r="9" spans="1:5" s="88" customFormat="1" ht="24.75" customHeight="1">
      <c r="A9" s="103" t="s">
        <v>101</v>
      </c>
      <c r="B9" s="89">
        <v>189445</v>
      </c>
      <c r="C9" s="24">
        <v>216000</v>
      </c>
      <c r="D9" s="68">
        <f t="shared" si="1"/>
        <v>14.01726094644884</v>
      </c>
      <c r="E9" s="91"/>
    </row>
    <row r="10" spans="1:5" s="88" customFormat="1" ht="24.75" customHeight="1">
      <c r="A10" s="103" t="s">
        <v>387</v>
      </c>
      <c r="B10" s="90">
        <v>153069</v>
      </c>
      <c r="C10" s="92">
        <v>184400</v>
      </c>
      <c r="D10" s="68">
        <f t="shared" si="1"/>
        <v>20.468546864485958</v>
      </c>
    </row>
    <row r="11" spans="1:5" s="88" customFormat="1" ht="24.75" customHeight="1">
      <c r="A11" s="103" t="s">
        <v>388</v>
      </c>
      <c r="B11" s="90">
        <v>116486</v>
      </c>
      <c r="C11" s="90">
        <v>115800</v>
      </c>
      <c r="D11" s="68">
        <f t="shared" si="1"/>
        <v>-0.58891197225418024</v>
      </c>
    </row>
    <row r="12" spans="1:5" s="88" customFormat="1" ht="24.75" customHeight="1">
      <c r="A12" s="103" t="s">
        <v>389</v>
      </c>
      <c r="B12" s="90">
        <v>51060</v>
      </c>
      <c r="C12" s="90">
        <v>55900</v>
      </c>
      <c r="D12" s="68">
        <f t="shared" si="1"/>
        <v>9.4790442616529589</v>
      </c>
    </row>
    <row r="13" spans="1:5" s="88" customFormat="1" ht="24.75" customHeight="1">
      <c r="A13" s="103" t="s">
        <v>390</v>
      </c>
      <c r="B13" s="90">
        <v>187294</v>
      </c>
      <c r="C13" s="90">
        <v>170900</v>
      </c>
      <c r="D13" s="68">
        <f t="shared" si="1"/>
        <v>-8.7530833876151899</v>
      </c>
      <c r="E13" s="91"/>
    </row>
    <row r="14" spans="1:5" s="88" customFormat="1" ht="34.5" customHeight="1">
      <c r="A14" s="86" t="s">
        <v>24</v>
      </c>
      <c r="B14" s="21">
        <f>B15+B16</f>
        <v>49837</v>
      </c>
      <c r="C14" s="21">
        <f t="shared" ref="C14" si="3">C15+C16</f>
        <v>50000</v>
      </c>
      <c r="D14" s="68">
        <f t="shared" si="1"/>
        <v>0.32706623592912987</v>
      </c>
    </row>
    <row r="15" spans="1:5" s="88" customFormat="1" ht="47.25" customHeight="1">
      <c r="A15" s="147" t="s">
        <v>25</v>
      </c>
      <c r="B15" s="21">
        <v>42682</v>
      </c>
      <c r="C15" s="94">
        <v>42000</v>
      </c>
      <c r="D15" s="68">
        <f t="shared" si="1"/>
        <v>-1.5978632678881</v>
      </c>
    </row>
    <row r="16" spans="1:5" s="88" customFormat="1" ht="36.75" customHeight="1">
      <c r="A16" s="93" t="s">
        <v>26</v>
      </c>
      <c r="B16" s="89">
        <v>7155</v>
      </c>
      <c r="C16" s="94">
        <v>8000</v>
      </c>
      <c r="D16" s="68">
        <f t="shared" si="1"/>
        <v>11.809923130677857</v>
      </c>
    </row>
    <row r="17" spans="1:5" s="88" customFormat="1" ht="24.75" customHeight="1">
      <c r="A17" s="86" t="s">
        <v>27</v>
      </c>
      <c r="B17" s="21">
        <f>B18+B22</f>
        <v>747065.5</v>
      </c>
      <c r="C17" s="21">
        <f>C18+C22</f>
        <v>845333</v>
      </c>
      <c r="D17" s="68">
        <f t="shared" si="1"/>
        <v>13.153799767222552</v>
      </c>
    </row>
    <row r="18" spans="1:5" s="95" customFormat="1" ht="24.75" customHeight="1">
      <c r="A18" s="86" t="s">
        <v>28</v>
      </c>
      <c r="B18" s="94">
        <f>B19+B20+B21</f>
        <v>342733</v>
      </c>
      <c r="C18" s="94">
        <f>C19+C20+C21</f>
        <v>395033</v>
      </c>
      <c r="D18" s="68">
        <f t="shared" si="1"/>
        <v>15.259691946792397</v>
      </c>
    </row>
    <row r="19" spans="1:5" s="95" customFormat="1" ht="24.75" customHeight="1">
      <c r="A19" s="103" t="s">
        <v>402</v>
      </c>
      <c r="B19" s="90">
        <v>146805</v>
      </c>
      <c r="C19" s="90">
        <v>172500</v>
      </c>
      <c r="D19" s="68">
        <f t="shared" si="1"/>
        <v>17.502809849800748</v>
      </c>
    </row>
    <row r="20" spans="1:5" s="95" customFormat="1" ht="24.75" customHeight="1">
      <c r="A20" s="86" t="s">
        <v>29</v>
      </c>
      <c r="B20" s="90">
        <v>189445</v>
      </c>
      <c r="C20" s="90">
        <v>216000</v>
      </c>
      <c r="D20" s="68">
        <f t="shared" si="1"/>
        <v>14.01726094644884</v>
      </c>
    </row>
    <row r="21" spans="1:5" s="95" customFormat="1" ht="24.75" customHeight="1">
      <c r="A21" s="86" t="s">
        <v>30</v>
      </c>
      <c r="B21" s="90">
        <v>6483</v>
      </c>
      <c r="C21" s="94">
        <v>6533</v>
      </c>
      <c r="D21" s="68">
        <f t="shared" si="1"/>
        <v>0.77124787906832637</v>
      </c>
    </row>
    <row r="22" spans="1:5" s="95" customFormat="1" ht="24.75" customHeight="1">
      <c r="A22" s="86" t="s">
        <v>31</v>
      </c>
      <c r="B22" s="24">
        <f>B23+B24</f>
        <v>404332.5</v>
      </c>
      <c r="C22" s="24">
        <f t="shared" ref="C22" si="4">C23+C24</f>
        <v>450300</v>
      </c>
      <c r="D22" s="68">
        <f t="shared" si="1"/>
        <v>11.368737363432313</v>
      </c>
    </row>
    <row r="23" spans="1:5" s="95" customFormat="1" ht="24.75" customHeight="1">
      <c r="A23" s="86" t="s">
        <v>32</v>
      </c>
      <c r="B23" s="90">
        <v>229603.5</v>
      </c>
      <c r="C23" s="90">
        <v>276600</v>
      </c>
      <c r="D23" s="68">
        <f t="shared" si="1"/>
        <v>20.468546864485958</v>
      </c>
    </row>
    <row r="24" spans="1:5" s="95" customFormat="1" ht="24.75" customHeight="1">
      <c r="A24" s="86" t="s">
        <v>33</v>
      </c>
      <c r="B24" s="90">
        <v>174729</v>
      </c>
      <c r="C24" s="90">
        <v>173700</v>
      </c>
      <c r="D24" s="68">
        <f t="shared" si="1"/>
        <v>-0.58891197225418024</v>
      </c>
    </row>
    <row r="25" spans="1:5" s="95" customFormat="1" ht="24.75" customHeight="1">
      <c r="A25" s="86" t="s">
        <v>34</v>
      </c>
      <c r="B25" s="94">
        <f>B5+B17</f>
        <v>1641061.5</v>
      </c>
      <c r="C25" s="94">
        <f t="shared" ref="C25" si="5">C5+C17</f>
        <v>1810833</v>
      </c>
      <c r="D25" s="68">
        <f t="shared" si="1"/>
        <v>10.345224721925405</v>
      </c>
      <c r="E25" s="96"/>
    </row>
    <row r="26" spans="1:5" s="88" customFormat="1">
      <c r="A26" s="79"/>
      <c r="B26" s="97"/>
      <c r="C26" s="97"/>
      <c r="D26" s="79"/>
    </row>
    <row r="27" spans="1:5" s="88" customFormat="1">
      <c r="A27" s="79"/>
      <c r="B27" s="97"/>
      <c r="C27" s="97"/>
      <c r="D27" s="79"/>
    </row>
    <row r="28" spans="1:5" s="88" customFormat="1">
      <c r="A28" s="79"/>
      <c r="B28" s="97"/>
      <c r="C28" s="97"/>
      <c r="D28" s="79"/>
    </row>
    <row r="29" spans="1:5" s="88" customFormat="1">
      <c r="A29" s="79"/>
      <c r="B29" s="97"/>
      <c r="C29" s="97"/>
      <c r="D29" s="79"/>
    </row>
  </sheetData>
  <mergeCells count="1">
    <mergeCell ref="A2:D2"/>
  </mergeCells>
  <phoneticPr fontId="21" type="noConversion"/>
  <printOptions horizontalCentered="1"/>
  <pageMargins left="0.31496062992125984" right="0.31496062992125984" top="0.62992125984251968" bottom="0.78740157480314965" header="0" footer="0.7874015748031496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showZeros="0" workbookViewId="0">
      <pane xSplit="1" ySplit="4" topLeftCell="B5" activePane="bottomRight" state="frozen"/>
      <selection activeCell="D6" sqref="D6"/>
      <selection pane="topRight" activeCell="D6" sqref="D6"/>
      <selection pane="bottomLeft" activeCell="D6" sqref="D6"/>
      <selection pane="bottomRight" activeCell="E8" sqref="E8"/>
    </sheetView>
  </sheetViews>
  <sheetFormatPr defaultRowHeight="14.25"/>
  <cols>
    <col min="1" max="1" width="45.25" style="25" customWidth="1"/>
    <col min="2" max="2" width="12.875" style="25" customWidth="1"/>
    <col min="3" max="3" width="13.75" style="25" customWidth="1"/>
    <col min="4" max="4" width="13.625" style="14" customWidth="1"/>
    <col min="5" max="16384" width="9" style="15"/>
  </cols>
  <sheetData>
    <row r="1" spans="1:4" ht="27.75" customHeight="1">
      <c r="A1" s="13" t="s">
        <v>445</v>
      </c>
    </row>
    <row r="2" spans="1:4" ht="42" customHeight="1">
      <c r="A2" s="192" t="s">
        <v>418</v>
      </c>
      <c r="B2" s="192"/>
      <c r="C2" s="192"/>
      <c r="D2" s="192"/>
    </row>
    <row r="3" spans="1:4" s="18" customFormat="1" ht="27.75" customHeight="1">
      <c r="A3" s="16" t="s">
        <v>110</v>
      </c>
      <c r="B3" s="66"/>
      <c r="C3" s="66"/>
      <c r="D3" s="17" t="s">
        <v>0</v>
      </c>
    </row>
    <row r="4" spans="1:4" s="18" customFormat="1" ht="33" customHeight="1">
      <c r="A4" s="67" t="s">
        <v>14</v>
      </c>
      <c r="B4" s="124" t="s">
        <v>123</v>
      </c>
      <c r="C4" s="132" t="s">
        <v>124</v>
      </c>
      <c r="D4" s="132" t="s">
        <v>15</v>
      </c>
    </row>
    <row r="5" spans="1:4" s="19" customFormat="1" ht="32.25" customHeight="1">
      <c r="A5" s="155" t="s">
        <v>419</v>
      </c>
      <c r="B5" s="23">
        <f>SUM(B6:B8)</f>
        <v>5428</v>
      </c>
      <c r="C5" s="23">
        <f>SUM(C6:C8)</f>
        <v>492</v>
      </c>
      <c r="D5" s="38">
        <f t="shared" ref="D5:D8" si="0">(C5/B5-1)*100</f>
        <v>-90.935887988209288</v>
      </c>
    </row>
    <row r="6" spans="1:4" s="19" customFormat="1" ht="32.25" customHeight="1">
      <c r="A6" s="20" t="s">
        <v>48</v>
      </c>
      <c r="B6" s="131">
        <v>200</v>
      </c>
      <c r="C6" s="23"/>
      <c r="D6" s="38">
        <f t="shared" si="0"/>
        <v>-100</v>
      </c>
    </row>
    <row r="7" spans="1:4" s="19" customFormat="1" ht="32.25" customHeight="1">
      <c r="A7" s="20" t="s">
        <v>49</v>
      </c>
      <c r="B7" s="131">
        <v>339</v>
      </c>
      <c r="C7" s="23">
        <v>492</v>
      </c>
      <c r="D7" s="38">
        <f t="shared" si="0"/>
        <v>45.13274336283186</v>
      </c>
    </row>
    <row r="8" spans="1:4" s="19" customFormat="1" ht="35.25" customHeight="1">
      <c r="A8" s="137" t="s">
        <v>145</v>
      </c>
      <c r="B8" s="131">
        <v>4889</v>
      </c>
      <c r="C8" s="131"/>
      <c r="D8" s="38">
        <f t="shared" si="0"/>
        <v>-100</v>
      </c>
    </row>
    <row r="9" spans="1:4" s="19" customFormat="1" ht="33" customHeight="1">
      <c r="A9" s="193" t="s">
        <v>403</v>
      </c>
      <c r="B9" s="194"/>
      <c r="C9" s="194"/>
      <c r="D9" s="194"/>
    </row>
    <row r="10" spans="1:4" s="19" customFormat="1">
      <c r="A10" s="14"/>
      <c r="B10" s="14"/>
      <c r="C10" s="14"/>
      <c r="D10" s="14"/>
    </row>
    <row r="11" spans="1:4" s="19" customFormat="1">
      <c r="A11" s="14"/>
      <c r="B11" s="14"/>
      <c r="C11" s="14"/>
      <c r="D11" s="14"/>
    </row>
    <row r="12" spans="1:4" s="19" customFormat="1">
      <c r="A12" s="14"/>
      <c r="B12" s="14"/>
      <c r="C12" s="14"/>
      <c r="D12" s="14"/>
    </row>
    <row r="13" spans="1:4" s="19" customFormat="1">
      <c r="A13" s="14"/>
      <c r="B13" s="14"/>
      <c r="C13" s="14"/>
      <c r="D13" s="14"/>
    </row>
    <row r="14" spans="1:4" s="19" customFormat="1">
      <c r="A14" s="14"/>
      <c r="B14" s="14"/>
      <c r="C14" s="14"/>
      <c r="D14" s="14"/>
    </row>
    <row r="15" spans="1:4" s="19" customFormat="1">
      <c r="A15" s="14"/>
      <c r="B15" s="14"/>
      <c r="C15" s="14"/>
      <c r="D15" s="14"/>
    </row>
    <row r="16" spans="1:4" s="19" customFormat="1">
      <c r="A16" s="14"/>
      <c r="B16" s="14"/>
      <c r="C16" s="69"/>
      <c r="D16" s="14"/>
    </row>
    <row r="17" spans="1:4" s="19" customFormat="1">
      <c r="A17" s="14"/>
      <c r="B17" s="14"/>
      <c r="C17" s="14"/>
      <c r="D17" s="14"/>
    </row>
    <row r="18" spans="1:4" s="19" customFormat="1">
      <c r="A18" s="14"/>
      <c r="B18" s="14"/>
      <c r="C18" s="14"/>
      <c r="D18" s="14"/>
    </row>
    <row r="19" spans="1:4" s="19" customFormat="1">
      <c r="A19" s="14"/>
      <c r="B19" s="14"/>
      <c r="C19" s="14"/>
      <c r="D19" s="14"/>
    </row>
    <row r="20" spans="1:4" s="19" customFormat="1">
      <c r="A20" s="14"/>
      <c r="B20" s="14"/>
      <c r="C20" s="14"/>
      <c r="D20" s="14"/>
    </row>
    <row r="21" spans="1:4" s="19" customFormat="1">
      <c r="A21" s="14"/>
      <c r="B21" s="14"/>
      <c r="C21" s="14"/>
      <c r="D21" s="14"/>
    </row>
    <row r="22" spans="1:4" s="19" customFormat="1">
      <c r="A22" s="14"/>
      <c r="B22" s="14"/>
      <c r="C22" s="14"/>
      <c r="D22" s="14"/>
    </row>
    <row r="23" spans="1:4" s="19" customFormat="1">
      <c r="A23" s="14"/>
      <c r="B23" s="14"/>
      <c r="C23" s="14"/>
      <c r="D23" s="14"/>
    </row>
    <row r="24" spans="1:4" s="19" customFormat="1">
      <c r="A24" s="14"/>
      <c r="B24" s="14"/>
      <c r="C24" s="14"/>
      <c r="D24" s="14"/>
    </row>
    <row r="25" spans="1:4" s="19" customFormat="1">
      <c r="A25" s="14"/>
      <c r="B25" s="14"/>
      <c r="C25" s="14"/>
      <c r="D25" s="14"/>
    </row>
    <row r="26" spans="1:4" s="19" customFormat="1">
      <c r="A26" s="14"/>
      <c r="B26" s="14"/>
      <c r="C26" s="14"/>
      <c r="D26" s="14"/>
    </row>
    <row r="27" spans="1:4" s="19" customFormat="1">
      <c r="A27" s="14"/>
      <c r="B27" s="14"/>
      <c r="C27" s="14"/>
      <c r="D27" s="14"/>
    </row>
    <row r="28" spans="1:4" s="19" customFormat="1">
      <c r="A28" s="14"/>
      <c r="B28" s="14"/>
      <c r="C28" s="14"/>
      <c r="D28" s="14"/>
    </row>
    <row r="29" spans="1:4" s="19" customFormat="1">
      <c r="A29" s="14"/>
      <c r="B29" s="14"/>
      <c r="C29" s="14"/>
      <c r="D29" s="14"/>
    </row>
    <row r="30" spans="1:4" s="19" customFormat="1">
      <c r="A30" s="14"/>
      <c r="B30" s="14"/>
      <c r="C30" s="14"/>
      <c r="D30" s="14"/>
    </row>
  </sheetData>
  <mergeCells count="2">
    <mergeCell ref="A2:D2"/>
    <mergeCell ref="A9:D9"/>
  </mergeCells>
  <phoneticPr fontId="20" type="noConversion"/>
  <printOptions horizontalCentered="1"/>
  <pageMargins left="0.23622047244094491" right="0.19685039370078741" top="0.9055118110236221" bottom="0.78740157480314965" header="0" footer="0.7874015748031496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3" sqref="A3"/>
    </sheetView>
  </sheetViews>
  <sheetFormatPr defaultRowHeight="13.5"/>
  <cols>
    <col min="1" max="1" width="34.75" style="160" customWidth="1"/>
    <col min="2" max="2" width="30.625" style="160" customWidth="1"/>
    <col min="3" max="16384" width="9" style="160"/>
  </cols>
  <sheetData>
    <row r="1" spans="1:2" ht="18.75">
      <c r="A1" s="156" t="s">
        <v>446</v>
      </c>
    </row>
    <row r="2" spans="1:2" ht="14.25">
      <c r="A2" s="195" t="s">
        <v>449</v>
      </c>
      <c r="B2" s="195"/>
    </row>
    <row r="3" spans="1:2" ht="14.25" thickBot="1">
      <c r="B3" s="167" t="s">
        <v>447</v>
      </c>
    </row>
    <row r="4" spans="1:2" ht="14.25" thickBot="1">
      <c r="A4" s="168" t="s">
        <v>437</v>
      </c>
      <c r="B4" s="169" t="s">
        <v>438</v>
      </c>
    </row>
    <row r="5" spans="1:2" ht="14.25" thickBot="1">
      <c r="A5" s="163" t="s">
        <v>448</v>
      </c>
      <c r="B5" s="164">
        <v>0</v>
      </c>
    </row>
  </sheetData>
  <mergeCells count="1">
    <mergeCell ref="A2:B2"/>
  </mergeCells>
  <phoneticPr fontId="2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G7" sqref="G7"/>
    </sheetView>
  </sheetViews>
  <sheetFormatPr defaultRowHeight="13.5"/>
  <cols>
    <col min="1" max="1" width="43" style="29" customWidth="1"/>
    <col min="2" max="2" width="14" style="29" customWidth="1"/>
    <col min="3" max="3" width="14.375" style="29" customWidth="1"/>
    <col min="4" max="4" width="16.25" style="29" customWidth="1"/>
    <col min="5" max="16384" width="9" style="29"/>
  </cols>
  <sheetData>
    <row r="1" spans="1:4" ht="37.5" customHeight="1">
      <c r="A1" s="26" t="s">
        <v>450</v>
      </c>
      <c r="B1" s="27"/>
      <c r="C1" s="28"/>
      <c r="D1" s="27"/>
    </row>
    <row r="2" spans="1:4" ht="41.25" customHeight="1">
      <c r="A2" s="188" t="s">
        <v>420</v>
      </c>
      <c r="B2" s="188"/>
      <c r="C2" s="188"/>
      <c r="D2" s="188"/>
    </row>
    <row r="3" spans="1:4" ht="24" customHeight="1">
      <c r="A3" s="30" t="s">
        <v>110</v>
      </c>
      <c r="B3" s="31"/>
      <c r="C3" s="32"/>
      <c r="D3" s="33" t="s">
        <v>8</v>
      </c>
    </row>
    <row r="4" spans="1:4" ht="33.75" customHeight="1">
      <c r="A4" s="34" t="s">
        <v>12</v>
      </c>
      <c r="B4" s="34" t="s">
        <v>13</v>
      </c>
      <c r="C4" s="113" t="s">
        <v>121</v>
      </c>
      <c r="D4" s="123" t="s">
        <v>122</v>
      </c>
    </row>
    <row r="5" spans="1:4" ht="33.75" customHeight="1">
      <c r="A5" s="107" t="s">
        <v>98</v>
      </c>
      <c r="B5" s="37">
        <f>SUM(B6:B10)</f>
        <v>2393</v>
      </c>
      <c r="C5" s="37">
        <f>SUM(C7:C10)</f>
        <v>244719</v>
      </c>
      <c r="D5" s="37">
        <f>B5+C5</f>
        <v>247112</v>
      </c>
    </row>
    <row r="6" spans="1:4" ht="33.75" customHeight="1">
      <c r="A6" s="109" t="s">
        <v>156</v>
      </c>
      <c r="B6" s="37">
        <v>5</v>
      </c>
      <c r="C6" s="37"/>
      <c r="D6" s="37">
        <f>B6+C6</f>
        <v>5</v>
      </c>
    </row>
    <row r="7" spans="1:4" ht="33.75" customHeight="1">
      <c r="A7" s="108" t="s">
        <v>157</v>
      </c>
      <c r="B7" s="37">
        <v>2</v>
      </c>
      <c r="C7" s="37"/>
      <c r="D7" s="37">
        <f t="shared" ref="D7:D10" si="0">B7+C7</f>
        <v>2</v>
      </c>
    </row>
    <row r="8" spans="1:4" ht="33.75" customHeight="1">
      <c r="A8" s="108" t="s">
        <v>158</v>
      </c>
      <c r="B8" s="37"/>
      <c r="C8" s="37">
        <v>244700</v>
      </c>
      <c r="D8" s="37">
        <f t="shared" si="0"/>
        <v>244700</v>
      </c>
    </row>
    <row r="9" spans="1:4" ht="33.75" customHeight="1">
      <c r="A9" s="108" t="s">
        <v>108</v>
      </c>
      <c r="B9" s="37">
        <v>16</v>
      </c>
      <c r="C9" s="37"/>
      <c r="D9" s="37">
        <f t="shared" si="0"/>
        <v>16</v>
      </c>
    </row>
    <row r="10" spans="1:4" ht="33.75" customHeight="1">
      <c r="A10" s="108" t="s">
        <v>155</v>
      </c>
      <c r="B10" s="37">
        <v>2370</v>
      </c>
      <c r="C10" s="37">
        <v>19</v>
      </c>
      <c r="D10" s="37">
        <f t="shared" si="0"/>
        <v>2389</v>
      </c>
    </row>
    <row r="11" spans="1:4" ht="29.25" customHeight="1">
      <c r="A11" s="189"/>
      <c r="B11" s="189"/>
      <c r="C11" s="189"/>
      <c r="D11" s="189"/>
    </row>
  </sheetData>
  <mergeCells count="2">
    <mergeCell ref="A2:D2"/>
    <mergeCell ref="A11:D11"/>
  </mergeCells>
  <phoneticPr fontId="2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F24" sqref="F24"/>
    </sheetView>
  </sheetViews>
  <sheetFormatPr defaultColWidth="9.125" defaultRowHeight="13.5"/>
  <cols>
    <col min="1" max="1" width="33.5" style="150" customWidth="1"/>
    <col min="2" max="2" width="33.125" style="150" customWidth="1"/>
    <col min="3" max="248" width="9.125" style="150"/>
    <col min="249" max="249" width="33.5" style="150" customWidth="1"/>
    <col min="250" max="257" width="12.625" style="150" customWidth="1"/>
    <col min="258" max="258" width="12.125" style="150" customWidth="1"/>
    <col min="259" max="504" width="9.125" style="150"/>
    <col min="505" max="505" width="33.5" style="150" customWidth="1"/>
    <col min="506" max="513" width="12.625" style="150" customWidth="1"/>
    <col min="514" max="514" width="12.125" style="150" customWidth="1"/>
    <col min="515" max="760" width="9.125" style="150"/>
    <col min="761" max="761" width="33.5" style="150" customWidth="1"/>
    <col min="762" max="769" width="12.625" style="150" customWidth="1"/>
    <col min="770" max="770" width="12.125" style="150" customWidth="1"/>
    <col min="771" max="1016" width="9.125" style="150"/>
    <col min="1017" max="1017" width="33.5" style="150" customWidth="1"/>
    <col min="1018" max="1025" width="12.625" style="150" customWidth="1"/>
    <col min="1026" max="1026" width="12.125" style="150" customWidth="1"/>
    <col min="1027" max="1272" width="9.125" style="150"/>
    <col min="1273" max="1273" width="33.5" style="150" customWidth="1"/>
    <col min="1274" max="1281" width="12.625" style="150" customWidth="1"/>
    <col min="1282" max="1282" width="12.125" style="150" customWidth="1"/>
    <col min="1283" max="1528" width="9.125" style="150"/>
    <col min="1529" max="1529" width="33.5" style="150" customWidth="1"/>
    <col min="1530" max="1537" width="12.625" style="150" customWidth="1"/>
    <col min="1538" max="1538" width="12.125" style="150" customWidth="1"/>
    <col min="1539" max="1784" width="9.125" style="150"/>
    <col min="1785" max="1785" width="33.5" style="150" customWidth="1"/>
    <col min="1786" max="1793" width="12.625" style="150" customWidth="1"/>
    <col min="1794" max="1794" width="12.125" style="150" customWidth="1"/>
    <col min="1795" max="2040" width="9.125" style="150"/>
    <col min="2041" max="2041" width="33.5" style="150" customWidth="1"/>
    <col min="2042" max="2049" width="12.625" style="150" customWidth="1"/>
    <col min="2050" max="2050" width="12.125" style="150" customWidth="1"/>
    <col min="2051" max="2296" width="9.125" style="150"/>
    <col min="2297" max="2297" width="33.5" style="150" customWidth="1"/>
    <col min="2298" max="2305" width="12.625" style="150" customWidth="1"/>
    <col min="2306" max="2306" width="12.125" style="150" customWidth="1"/>
    <col min="2307" max="2552" width="9.125" style="150"/>
    <col min="2553" max="2553" width="33.5" style="150" customWidth="1"/>
    <col min="2554" max="2561" width="12.625" style="150" customWidth="1"/>
    <col min="2562" max="2562" width="12.125" style="150" customWidth="1"/>
    <col min="2563" max="2808" width="9.125" style="150"/>
    <col min="2809" max="2809" width="33.5" style="150" customWidth="1"/>
    <col min="2810" max="2817" width="12.625" style="150" customWidth="1"/>
    <col min="2818" max="2818" width="12.125" style="150" customWidth="1"/>
    <col min="2819" max="3064" width="9.125" style="150"/>
    <col min="3065" max="3065" width="33.5" style="150" customWidth="1"/>
    <col min="3066" max="3073" width="12.625" style="150" customWidth="1"/>
    <col min="3074" max="3074" width="12.125" style="150" customWidth="1"/>
    <col min="3075" max="3320" width="9.125" style="150"/>
    <col min="3321" max="3321" width="33.5" style="150" customWidth="1"/>
    <col min="3322" max="3329" width="12.625" style="150" customWidth="1"/>
    <col min="3330" max="3330" width="12.125" style="150" customWidth="1"/>
    <col min="3331" max="3576" width="9.125" style="150"/>
    <col min="3577" max="3577" width="33.5" style="150" customWidth="1"/>
    <col min="3578" max="3585" width="12.625" style="150" customWidth="1"/>
    <col min="3586" max="3586" width="12.125" style="150" customWidth="1"/>
    <col min="3587" max="3832" width="9.125" style="150"/>
    <col min="3833" max="3833" width="33.5" style="150" customWidth="1"/>
    <col min="3834" max="3841" width="12.625" style="150" customWidth="1"/>
    <col min="3842" max="3842" width="12.125" style="150" customWidth="1"/>
    <col min="3843" max="4088" width="9.125" style="150"/>
    <col min="4089" max="4089" width="33.5" style="150" customWidth="1"/>
    <col min="4090" max="4097" width="12.625" style="150" customWidth="1"/>
    <col min="4098" max="4098" width="12.125" style="150" customWidth="1"/>
    <col min="4099" max="4344" width="9.125" style="150"/>
    <col min="4345" max="4345" width="33.5" style="150" customWidth="1"/>
    <col min="4346" max="4353" width="12.625" style="150" customWidth="1"/>
    <col min="4354" max="4354" width="12.125" style="150" customWidth="1"/>
    <col min="4355" max="4600" width="9.125" style="150"/>
    <col min="4601" max="4601" width="33.5" style="150" customWidth="1"/>
    <col min="4602" max="4609" width="12.625" style="150" customWidth="1"/>
    <col min="4610" max="4610" width="12.125" style="150" customWidth="1"/>
    <col min="4611" max="4856" width="9.125" style="150"/>
    <col min="4857" max="4857" width="33.5" style="150" customWidth="1"/>
    <col min="4858" max="4865" width="12.625" style="150" customWidth="1"/>
    <col min="4866" max="4866" width="12.125" style="150" customWidth="1"/>
    <col min="4867" max="5112" width="9.125" style="150"/>
    <col min="5113" max="5113" width="33.5" style="150" customWidth="1"/>
    <col min="5114" max="5121" width="12.625" style="150" customWidth="1"/>
    <col min="5122" max="5122" width="12.125" style="150" customWidth="1"/>
    <col min="5123" max="5368" width="9.125" style="150"/>
    <col min="5369" max="5369" width="33.5" style="150" customWidth="1"/>
    <col min="5370" max="5377" width="12.625" style="150" customWidth="1"/>
    <col min="5378" max="5378" width="12.125" style="150" customWidth="1"/>
    <col min="5379" max="5624" width="9.125" style="150"/>
    <col min="5625" max="5625" width="33.5" style="150" customWidth="1"/>
    <col min="5626" max="5633" width="12.625" style="150" customWidth="1"/>
    <col min="5634" max="5634" width="12.125" style="150" customWidth="1"/>
    <col min="5635" max="5880" width="9.125" style="150"/>
    <col min="5881" max="5881" width="33.5" style="150" customWidth="1"/>
    <col min="5882" max="5889" width="12.625" style="150" customWidth="1"/>
    <col min="5890" max="5890" width="12.125" style="150" customWidth="1"/>
    <col min="5891" max="6136" width="9.125" style="150"/>
    <col min="6137" max="6137" width="33.5" style="150" customWidth="1"/>
    <col min="6138" max="6145" width="12.625" style="150" customWidth="1"/>
    <col min="6146" max="6146" width="12.125" style="150" customWidth="1"/>
    <col min="6147" max="6392" width="9.125" style="150"/>
    <col min="6393" max="6393" width="33.5" style="150" customWidth="1"/>
    <col min="6394" max="6401" width="12.625" style="150" customWidth="1"/>
    <col min="6402" max="6402" width="12.125" style="150" customWidth="1"/>
    <col min="6403" max="6648" width="9.125" style="150"/>
    <col min="6649" max="6649" width="33.5" style="150" customWidth="1"/>
    <col min="6650" max="6657" width="12.625" style="150" customWidth="1"/>
    <col min="6658" max="6658" width="12.125" style="150" customWidth="1"/>
    <col min="6659" max="6904" width="9.125" style="150"/>
    <col min="6905" max="6905" width="33.5" style="150" customWidth="1"/>
    <col min="6906" max="6913" width="12.625" style="150" customWidth="1"/>
    <col min="6914" max="6914" width="12.125" style="150" customWidth="1"/>
    <col min="6915" max="7160" width="9.125" style="150"/>
    <col min="7161" max="7161" width="33.5" style="150" customWidth="1"/>
    <col min="7162" max="7169" width="12.625" style="150" customWidth="1"/>
    <col min="7170" max="7170" width="12.125" style="150" customWidth="1"/>
    <col min="7171" max="7416" width="9.125" style="150"/>
    <col min="7417" max="7417" width="33.5" style="150" customWidth="1"/>
    <col min="7418" max="7425" width="12.625" style="150" customWidth="1"/>
    <col min="7426" max="7426" width="12.125" style="150" customWidth="1"/>
    <col min="7427" max="7672" width="9.125" style="150"/>
    <col min="7673" max="7673" width="33.5" style="150" customWidth="1"/>
    <col min="7674" max="7681" width="12.625" style="150" customWidth="1"/>
    <col min="7682" max="7682" width="12.125" style="150" customWidth="1"/>
    <col min="7683" max="7928" width="9.125" style="150"/>
    <col min="7929" max="7929" width="33.5" style="150" customWidth="1"/>
    <col min="7930" max="7937" width="12.625" style="150" customWidth="1"/>
    <col min="7938" max="7938" width="12.125" style="150" customWidth="1"/>
    <col min="7939" max="8184" width="9.125" style="150"/>
    <col min="8185" max="8185" width="33.5" style="150" customWidth="1"/>
    <col min="8186" max="8193" width="12.625" style="150" customWidth="1"/>
    <col min="8194" max="8194" width="12.125" style="150" customWidth="1"/>
    <col min="8195" max="8440" width="9.125" style="150"/>
    <col min="8441" max="8441" width="33.5" style="150" customWidth="1"/>
    <col min="8442" max="8449" width="12.625" style="150" customWidth="1"/>
    <col min="8450" max="8450" width="12.125" style="150" customWidth="1"/>
    <col min="8451" max="8696" width="9.125" style="150"/>
    <col min="8697" max="8697" width="33.5" style="150" customWidth="1"/>
    <col min="8698" max="8705" width="12.625" style="150" customWidth="1"/>
    <col min="8706" max="8706" width="12.125" style="150" customWidth="1"/>
    <col min="8707" max="8952" width="9.125" style="150"/>
    <col min="8953" max="8953" width="33.5" style="150" customWidth="1"/>
    <col min="8954" max="8961" width="12.625" style="150" customWidth="1"/>
    <col min="8962" max="8962" width="12.125" style="150" customWidth="1"/>
    <col min="8963" max="9208" width="9.125" style="150"/>
    <col min="9209" max="9209" width="33.5" style="150" customWidth="1"/>
    <col min="9210" max="9217" width="12.625" style="150" customWidth="1"/>
    <col min="9218" max="9218" width="12.125" style="150" customWidth="1"/>
    <col min="9219" max="9464" width="9.125" style="150"/>
    <col min="9465" max="9465" width="33.5" style="150" customWidth="1"/>
    <col min="9466" max="9473" width="12.625" style="150" customWidth="1"/>
    <col min="9474" max="9474" width="12.125" style="150" customWidth="1"/>
    <col min="9475" max="9720" width="9.125" style="150"/>
    <col min="9721" max="9721" width="33.5" style="150" customWidth="1"/>
    <col min="9722" max="9729" width="12.625" style="150" customWidth="1"/>
    <col min="9730" max="9730" width="12.125" style="150" customWidth="1"/>
    <col min="9731" max="9976" width="9.125" style="150"/>
    <col min="9977" max="9977" width="33.5" style="150" customWidth="1"/>
    <col min="9978" max="9985" width="12.625" style="150" customWidth="1"/>
    <col min="9986" max="9986" width="12.125" style="150" customWidth="1"/>
    <col min="9987" max="10232" width="9.125" style="150"/>
    <col min="10233" max="10233" width="33.5" style="150" customWidth="1"/>
    <col min="10234" max="10241" width="12.625" style="150" customWidth="1"/>
    <col min="10242" max="10242" width="12.125" style="150" customWidth="1"/>
    <col min="10243" max="10488" width="9.125" style="150"/>
    <col min="10489" max="10489" width="33.5" style="150" customWidth="1"/>
    <col min="10490" max="10497" width="12.625" style="150" customWidth="1"/>
    <col min="10498" max="10498" width="12.125" style="150" customWidth="1"/>
    <col min="10499" max="10744" width="9.125" style="150"/>
    <col min="10745" max="10745" width="33.5" style="150" customWidth="1"/>
    <col min="10746" max="10753" width="12.625" style="150" customWidth="1"/>
    <col min="10754" max="10754" width="12.125" style="150" customWidth="1"/>
    <col min="10755" max="11000" width="9.125" style="150"/>
    <col min="11001" max="11001" width="33.5" style="150" customWidth="1"/>
    <col min="11002" max="11009" width="12.625" style="150" customWidth="1"/>
    <col min="11010" max="11010" width="12.125" style="150" customWidth="1"/>
    <col min="11011" max="11256" width="9.125" style="150"/>
    <col min="11257" max="11257" width="33.5" style="150" customWidth="1"/>
    <col min="11258" max="11265" width="12.625" style="150" customWidth="1"/>
    <col min="11266" max="11266" width="12.125" style="150" customWidth="1"/>
    <col min="11267" max="11512" width="9.125" style="150"/>
    <col min="11513" max="11513" width="33.5" style="150" customWidth="1"/>
    <col min="11514" max="11521" width="12.625" style="150" customWidth="1"/>
    <col min="11522" max="11522" width="12.125" style="150" customWidth="1"/>
    <col min="11523" max="11768" width="9.125" style="150"/>
    <col min="11769" max="11769" width="33.5" style="150" customWidth="1"/>
    <col min="11770" max="11777" width="12.625" style="150" customWidth="1"/>
    <col min="11778" max="11778" width="12.125" style="150" customWidth="1"/>
    <col min="11779" max="12024" width="9.125" style="150"/>
    <col min="12025" max="12025" width="33.5" style="150" customWidth="1"/>
    <col min="12026" max="12033" width="12.625" style="150" customWidth="1"/>
    <col min="12034" max="12034" width="12.125" style="150" customWidth="1"/>
    <col min="12035" max="12280" width="9.125" style="150"/>
    <col min="12281" max="12281" width="33.5" style="150" customWidth="1"/>
    <col min="12282" max="12289" width="12.625" style="150" customWidth="1"/>
    <col min="12290" max="12290" width="12.125" style="150" customWidth="1"/>
    <col min="12291" max="12536" width="9.125" style="150"/>
    <col min="12537" max="12537" width="33.5" style="150" customWidth="1"/>
    <col min="12538" max="12545" width="12.625" style="150" customWidth="1"/>
    <col min="12546" max="12546" width="12.125" style="150" customWidth="1"/>
    <col min="12547" max="12792" width="9.125" style="150"/>
    <col min="12793" max="12793" width="33.5" style="150" customWidth="1"/>
    <col min="12794" max="12801" width="12.625" style="150" customWidth="1"/>
    <col min="12802" max="12802" width="12.125" style="150" customWidth="1"/>
    <col min="12803" max="13048" width="9.125" style="150"/>
    <col min="13049" max="13049" width="33.5" style="150" customWidth="1"/>
    <col min="13050" max="13057" width="12.625" style="150" customWidth="1"/>
    <col min="13058" max="13058" width="12.125" style="150" customWidth="1"/>
    <col min="13059" max="13304" width="9.125" style="150"/>
    <col min="13305" max="13305" width="33.5" style="150" customWidth="1"/>
    <col min="13306" max="13313" width="12.625" style="150" customWidth="1"/>
    <col min="13314" max="13314" width="12.125" style="150" customWidth="1"/>
    <col min="13315" max="13560" width="9.125" style="150"/>
    <col min="13561" max="13561" width="33.5" style="150" customWidth="1"/>
    <col min="13562" max="13569" width="12.625" style="150" customWidth="1"/>
    <col min="13570" max="13570" width="12.125" style="150" customWidth="1"/>
    <col min="13571" max="13816" width="9.125" style="150"/>
    <col min="13817" max="13817" width="33.5" style="150" customWidth="1"/>
    <col min="13818" max="13825" width="12.625" style="150" customWidth="1"/>
    <col min="13826" max="13826" width="12.125" style="150" customWidth="1"/>
    <col min="13827" max="14072" width="9.125" style="150"/>
    <col min="14073" max="14073" width="33.5" style="150" customWidth="1"/>
    <col min="14074" max="14081" width="12.625" style="150" customWidth="1"/>
    <col min="14082" max="14082" width="12.125" style="150" customWidth="1"/>
    <col min="14083" max="14328" width="9.125" style="150"/>
    <col min="14329" max="14329" width="33.5" style="150" customWidth="1"/>
    <col min="14330" max="14337" width="12.625" style="150" customWidth="1"/>
    <col min="14338" max="14338" width="12.125" style="150" customWidth="1"/>
    <col min="14339" max="14584" width="9.125" style="150"/>
    <col min="14585" max="14585" width="33.5" style="150" customWidth="1"/>
    <col min="14586" max="14593" width="12.625" style="150" customWidth="1"/>
    <col min="14594" max="14594" width="12.125" style="150" customWidth="1"/>
    <col min="14595" max="14840" width="9.125" style="150"/>
    <col min="14841" max="14841" width="33.5" style="150" customWidth="1"/>
    <col min="14842" max="14849" width="12.625" style="150" customWidth="1"/>
    <col min="14850" max="14850" width="12.125" style="150" customWidth="1"/>
    <col min="14851" max="15096" width="9.125" style="150"/>
    <col min="15097" max="15097" width="33.5" style="150" customWidth="1"/>
    <col min="15098" max="15105" width="12.625" style="150" customWidth="1"/>
    <col min="15106" max="15106" width="12.125" style="150" customWidth="1"/>
    <col min="15107" max="15352" width="9.125" style="150"/>
    <col min="15353" max="15353" width="33.5" style="150" customWidth="1"/>
    <col min="15354" max="15361" width="12.625" style="150" customWidth="1"/>
    <col min="15362" max="15362" width="12.125" style="150" customWidth="1"/>
    <col min="15363" max="15608" width="9.125" style="150"/>
    <col min="15609" max="15609" width="33.5" style="150" customWidth="1"/>
    <col min="15610" max="15617" width="12.625" style="150" customWidth="1"/>
    <col min="15618" max="15618" width="12.125" style="150" customWidth="1"/>
    <col min="15619" max="15864" width="9.125" style="150"/>
    <col min="15865" max="15865" width="33.5" style="150" customWidth="1"/>
    <col min="15866" max="15873" width="12.625" style="150" customWidth="1"/>
    <col min="15874" max="15874" width="12.125" style="150" customWidth="1"/>
    <col min="15875" max="16120" width="9.125" style="150"/>
    <col min="16121" max="16121" width="33.5" style="150" customWidth="1"/>
    <col min="16122" max="16129" width="12.625" style="150" customWidth="1"/>
    <col min="16130" max="16130" width="12.125" style="150" customWidth="1"/>
    <col min="16131" max="16384" width="9.125" style="150"/>
  </cols>
  <sheetData>
    <row r="1" spans="1:2" ht="18.75">
      <c r="A1" s="156" t="s">
        <v>451</v>
      </c>
    </row>
    <row r="2" spans="1:2" ht="40.5" customHeight="1">
      <c r="A2" s="196" t="s">
        <v>423</v>
      </c>
      <c r="B2" s="196"/>
    </row>
    <row r="3" spans="1:2" ht="27" customHeight="1">
      <c r="A3" s="157" t="s">
        <v>110</v>
      </c>
      <c r="B3" s="158" t="s">
        <v>421</v>
      </c>
    </row>
    <row r="4" spans="1:2">
      <c r="A4" s="191" t="s">
        <v>412</v>
      </c>
      <c r="B4" s="191" t="s">
        <v>422</v>
      </c>
    </row>
    <row r="5" spans="1:2">
      <c r="A5" s="191"/>
      <c r="B5" s="191"/>
    </row>
    <row r="6" spans="1:2" ht="40.5" customHeight="1">
      <c r="A6" s="153" t="s">
        <v>425</v>
      </c>
      <c r="B6" s="154">
        <v>148115</v>
      </c>
    </row>
    <row r="7" spans="1:2" ht="40.5" customHeight="1">
      <c r="A7" s="153" t="s">
        <v>426</v>
      </c>
      <c r="B7" s="154">
        <v>148200</v>
      </c>
    </row>
  </sheetData>
  <mergeCells count="3">
    <mergeCell ref="A2:B2"/>
    <mergeCell ref="A4:A5"/>
    <mergeCell ref="B4:B5"/>
  </mergeCells>
  <phoneticPr fontId="2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showZeros="0" zoomScale="98" zoomScaleNormal="98" workbookViewId="0">
      <pane xSplit="1" ySplit="4" topLeftCell="B5" activePane="bottomRight" state="frozen"/>
      <selection activeCell="D6" sqref="D6"/>
      <selection pane="topRight" activeCell="D6" sqref="D6"/>
      <selection pane="bottomLeft" activeCell="D6" sqref="D6"/>
      <selection pane="bottomRight" activeCell="D9" sqref="A9:D10"/>
    </sheetView>
  </sheetViews>
  <sheetFormatPr defaultRowHeight="14.25"/>
  <cols>
    <col min="1" max="1" width="44.375" style="12" customWidth="1"/>
    <col min="2" max="2" width="14.625" style="12" customWidth="1"/>
    <col min="3" max="3" width="13.125" style="129" customWidth="1"/>
    <col min="4" max="4" width="15.125" style="12" customWidth="1"/>
    <col min="5" max="16384" width="9" style="3"/>
  </cols>
  <sheetData>
    <row r="1" spans="1:4" ht="27.75" customHeight="1">
      <c r="A1" s="2" t="s">
        <v>452</v>
      </c>
      <c r="B1" s="2"/>
      <c r="C1" s="125"/>
    </row>
    <row r="2" spans="1:4" ht="42" customHeight="1">
      <c r="A2" s="179" t="s">
        <v>427</v>
      </c>
      <c r="B2" s="179"/>
      <c r="C2" s="179"/>
      <c r="D2" s="179"/>
    </row>
    <row r="3" spans="1:4" s="5" customFormat="1" ht="27.75" customHeight="1">
      <c r="A3" s="4" t="s">
        <v>110</v>
      </c>
      <c r="B3" s="4"/>
      <c r="C3" s="126"/>
      <c r="D3" s="70" t="s">
        <v>0</v>
      </c>
    </row>
    <row r="4" spans="1:4" s="5" customFormat="1" ht="33" customHeight="1">
      <c r="A4" s="6" t="s">
        <v>14</v>
      </c>
      <c r="B4" s="130" t="s">
        <v>111</v>
      </c>
      <c r="C4" s="127" t="s">
        <v>124</v>
      </c>
      <c r="D4" s="71" t="s">
        <v>17</v>
      </c>
    </row>
    <row r="5" spans="1:4" s="9" customFormat="1" ht="33.75" customHeight="1">
      <c r="A5" s="134" t="s">
        <v>428</v>
      </c>
      <c r="B5" s="8">
        <f>B6+B8</f>
        <v>5741</v>
      </c>
      <c r="C5" s="8">
        <f>C6+C8</f>
        <v>4400</v>
      </c>
      <c r="D5" s="68">
        <f>(C5/B5-1)*100</f>
        <v>-23.3582999477443</v>
      </c>
    </row>
    <row r="6" spans="1:4" s="9" customFormat="1" ht="33.75" customHeight="1">
      <c r="A6" s="7" t="s">
        <v>43</v>
      </c>
      <c r="B6" s="8">
        <v>5000</v>
      </c>
      <c r="C6" s="8">
        <v>3700</v>
      </c>
      <c r="D6" s="68">
        <f t="shared" ref="D6:D9" si="0">(C6/B6-1)*100</f>
        <v>-26</v>
      </c>
    </row>
    <row r="7" spans="1:4" s="9" customFormat="1" ht="33.75" customHeight="1">
      <c r="A7" s="7" t="s">
        <v>18</v>
      </c>
      <c r="B7" s="8">
        <v>5000</v>
      </c>
      <c r="C7" s="8">
        <v>3700</v>
      </c>
      <c r="D7" s="68">
        <f t="shared" si="0"/>
        <v>-26</v>
      </c>
    </row>
    <row r="8" spans="1:4" s="9" customFormat="1" ht="33.75" customHeight="1">
      <c r="A8" s="1" t="s">
        <v>44</v>
      </c>
      <c r="B8" s="8">
        <v>741</v>
      </c>
      <c r="C8" s="8">
        <v>700</v>
      </c>
      <c r="D8" s="68">
        <f t="shared" si="0"/>
        <v>-5.5330634278002666</v>
      </c>
    </row>
    <row r="9" spans="1:4" s="9" customFormat="1" ht="33.75" customHeight="1">
      <c r="A9" s="133" t="s">
        <v>138</v>
      </c>
      <c r="B9" s="8">
        <v>741</v>
      </c>
      <c r="C9" s="8">
        <v>700</v>
      </c>
      <c r="D9" s="68">
        <f t="shared" si="0"/>
        <v>-5.5330634278002666</v>
      </c>
    </row>
    <row r="10" spans="1:4" s="9" customFormat="1" ht="27.75" customHeight="1">
      <c r="A10" s="197" t="s">
        <v>391</v>
      </c>
      <c r="B10" s="198"/>
      <c r="C10" s="198"/>
      <c r="D10" s="198"/>
    </row>
    <row r="11" spans="1:4" s="9" customFormat="1">
      <c r="A11" s="11"/>
      <c r="B11" s="11"/>
      <c r="C11" s="128"/>
      <c r="D11" s="75"/>
    </row>
    <row r="12" spans="1:4" s="9" customFormat="1">
      <c r="A12" s="11"/>
      <c r="B12" s="11"/>
      <c r="C12" s="128"/>
      <c r="D12" s="11"/>
    </row>
    <row r="13" spans="1:4" s="9" customFormat="1">
      <c r="A13" s="11"/>
      <c r="B13" s="11"/>
      <c r="C13" s="128"/>
      <c r="D13" s="11"/>
    </row>
    <row r="14" spans="1:4" s="9" customFormat="1">
      <c r="A14" s="11"/>
      <c r="B14" s="11"/>
      <c r="C14" s="128"/>
      <c r="D14" s="76"/>
    </row>
    <row r="15" spans="1:4" s="9" customFormat="1">
      <c r="A15" s="11"/>
      <c r="B15" s="11"/>
      <c r="C15" s="128"/>
      <c r="D15" s="11"/>
    </row>
    <row r="16" spans="1:4" s="9" customFormat="1">
      <c r="A16" s="11"/>
      <c r="B16" s="11"/>
      <c r="C16" s="128"/>
      <c r="D16" s="11"/>
    </row>
    <row r="17" spans="1:4" s="9" customFormat="1">
      <c r="A17" s="11"/>
      <c r="B17" s="11"/>
      <c r="C17" s="128"/>
      <c r="D17" s="11"/>
    </row>
    <row r="18" spans="1:4" s="9" customFormat="1">
      <c r="A18" s="11"/>
      <c r="B18" s="11"/>
      <c r="C18" s="128"/>
      <c r="D18" s="11"/>
    </row>
    <row r="19" spans="1:4" s="9" customFormat="1">
      <c r="A19" s="11"/>
      <c r="B19" s="11"/>
      <c r="C19" s="128"/>
      <c r="D19" s="11"/>
    </row>
    <row r="20" spans="1:4" s="9" customFormat="1">
      <c r="A20" s="11"/>
      <c r="B20" s="11"/>
      <c r="C20" s="128"/>
      <c r="D20" s="11"/>
    </row>
    <row r="21" spans="1:4" s="9" customFormat="1">
      <c r="A21" s="11"/>
      <c r="B21" s="11"/>
      <c r="C21" s="128"/>
      <c r="D21" s="11"/>
    </row>
    <row r="22" spans="1:4" s="9" customFormat="1">
      <c r="A22" s="11"/>
      <c r="B22" s="11"/>
      <c r="C22" s="128"/>
      <c r="D22" s="11"/>
    </row>
    <row r="23" spans="1:4" s="9" customFormat="1">
      <c r="A23" s="11"/>
      <c r="B23" s="11"/>
      <c r="C23" s="128"/>
      <c r="D23" s="11"/>
    </row>
    <row r="24" spans="1:4" s="9" customFormat="1">
      <c r="A24" s="11"/>
      <c r="B24" s="11"/>
      <c r="C24" s="128"/>
      <c r="D24" s="11"/>
    </row>
    <row r="25" spans="1:4" s="9" customFormat="1">
      <c r="A25" s="11"/>
      <c r="B25" s="11"/>
      <c r="C25" s="128"/>
      <c r="D25" s="11"/>
    </row>
    <row r="26" spans="1:4" s="9" customFormat="1">
      <c r="A26" s="11"/>
      <c r="B26" s="11"/>
      <c r="C26" s="128"/>
      <c r="D26" s="11"/>
    </row>
    <row r="27" spans="1:4" s="9" customFormat="1">
      <c r="A27" s="11"/>
      <c r="B27" s="11"/>
      <c r="C27" s="128"/>
      <c r="D27" s="11"/>
    </row>
    <row r="28" spans="1:4" s="9" customFormat="1">
      <c r="A28" s="11"/>
      <c r="B28" s="11"/>
      <c r="C28" s="128"/>
      <c r="D28" s="11"/>
    </row>
    <row r="29" spans="1:4" s="9" customFormat="1">
      <c r="A29" s="11"/>
      <c r="B29" s="11"/>
      <c r="C29" s="128"/>
      <c r="D29" s="11"/>
    </row>
    <row r="30" spans="1:4" s="9" customFormat="1">
      <c r="A30" s="11"/>
      <c r="B30" s="11"/>
      <c r="C30" s="128"/>
      <c r="D30" s="11"/>
    </row>
    <row r="31" spans="1:4" s="9" customFormat="1">
      <c r="A31" s="11"/>
      <c r="B31" s="11"/>
      <c r="C31" s="128"/>
      <c r="D31" s="11"/>
    </row>
    <row r="32" spans="1:4" s="9" customFormat="1">
      <c r="A32" s="11"/>
      <c r="B32" s="11"/>
      <c r="C32" s="128"/>
      <c r="D32" s="11"/>
    </row>
    <row r="33" spans="1:4" s="9" customFormat="1">
      <c r="A33" s="11"/>
      <c r="B33" s="11"/>
      <c r="C33" s="128"/>
      <c r="D33" s="11"/>
    </row>
    <row r="34" spans="1:4" s="9" customFormat="1">
      <c r="A34" s="11"/>
      <c r="B34" s="11"/>
      <c r="C34" s="128"/>
      <c r="D34" s="11"/>
    </row>
    <row r="35" spans="1:4" s="9" customFormat="1">
      <c r="A35" s="11"/>
      <c r="B35" s="11"/>
      <c r="C35" s="128"/>
      <c r="D35" s="11"/>
    </row>
    <row r="36" spans="1:4" s="9" customFormat="1">
      <c r="A36" s="11"/>
      <c r="B36" s="11"/>
      <c r="C36" s="128"/>
      <c r="D36" s="11"/>
    </row>
    <row r="37" spans="1:4" s="9" customFormat="1">
      <c r="A37" s="11"/>
      <c r="B37" s="11"/>
      <c r="C37" s="128"/>
      <c r="D37" s="11"/>
    </row>
    <row r="38" spans="1:4" s="9" customFormat="1">
      <c r="A38" s="11"/>
      <c r="B38" s="11"/>
      <c r="C38" s="128"/>
      <c r="D38" s="11"/>
    </row>
  </sheetData>
  <mergeCells count="2">
    <mergeCell ref="A2:D2"/>
    <mergeCell ref="A10:D10"/>
  </mergeCells>
  <phoneticPr fontId="20"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showZeros="0" zoomScale="98" zoomScaleNormal="98" workbookViewId="0">
      <pane xSplit="1" ySplit="4" topLeftCell="B5" activePane="bottomRight" state="frozen"/>
      <selection activeCell="D6" sqref="D6"/>
      <selection pane="topRight" activeCell="D6" sqref="D6"/>
      <selection pane="bottomLeft" activeCell="D6" sqref="D6"/>
      <selection pane="bottomRight"/>
    </sheetView>
  </sheetViews>
  <sheetFormatPr defaultRowHeight="14.25"/>
  <cols>
    <col min="1" max="1" width="44.375" style="12" customWidth="1"/>
    <col min="2" max="2" width="14.625" style="12" customWidth="1"/>
    <col min="3" max="3" width="13.125" style="129" customWidth="1"/>
    <col min="4" max="4" width="15.125" style="12" customWidth="1"/>
    <col min="5" max="16384" width="9" style="3"/>
  </cols>
  <sheetData>
    <row r="1" spans="1:4" ht="27.75" customHeight="1">
      <c r="A1" s="2" t="s">
        <v>97</v>
      </c>
      <c r="B1" s="2"/>
      <c r="C1" s="125"/>
    </row>
    <row r="2" spans="1:4" ht="42" customHeight="1">
      <c r="A2" s="179" t="s">
        <v>429</v>
      </c>
      <c r="B2" s="179"/>
      <c r="C2" s="179"/>
      <c r="D2" s="179"/>
    </row>
    <row r="3" spans="1:4" s="5" customFormat="1" ht="27.75" customHeight="1">
      <c r="A3" s="4" t="s">
        <v>110</v>
      </c>
      <c r="B3" s="4"/>
      <c r="C3" s="126"/>
      <c r="D3" s="70" t="s">
        <v>0</v>
      </c>
    </row>
    <row r="4" spans="1:4" s="5" customFormat="1" ht="33" customHeight="1">
      <c r="A4" s="6" t="s">
        <v>16</v>
      </c>
      <c r="B4" s="130" t="s">
        <v>123</v>
      </c>
      <c r="C4" s="127" t="s">
        <v>124</v>
      </c>
      <c r="D4" s="71" t="s">
        <v>17</v>
      </c>
    </row>
    <row r="5" spans="1:4" s="10" customFormat="1" ht="33.75" customHeight="1">
      <c r="A5" s="134" t="s">
        <v>430</v>
      </c>
      <c r="B5" s="8">
        <f>B8+B10+B12</f>
        <v>5316</v>
      </c>
      <c r="C5" s="73">
        <f>C6+C8+C10+C12</f>
        <v>5346</v>
      </c>
      <c r="D5" s="68">
        <f t="shared" ref="D5:D13" si="0">(C5/B5-1)*100</f>
        <v>0.56433408577878375</v>
      </c>
    </row>
    <row r="6" spans="1:4" s="10" customFormat="1" ht="33.75" customHeight="1">
      <c r="A6" s="134" t="s">
        <v>404</v>
      </c>
      <c r="B6" s="8"/>
      <c r="C6" s="73">
        <v>2863</v>
      </c>
      <c r="D6" s="68"/>
    </row>
    <row r="7" spans="1:4" s="10" customFormat="1" ht="33.75" customHeight="1">
      <c r="A7" s="134" t="s">
        <v>139</v>
      </c>
      <c r="B7" s="8"/>
      <c r="C7" s="73">
        <v>2863</v>
      </c>
      <c r="D7" s="68"/>
    </row>
    <row r="8" spans="1:4" s="10" customFormat="1" ht="33.75" customHeight="1">
      <c r="A8" s="134" t="s">
        <v>141</v>
      </c>
      <c r="B8" s="8">
        <v>195</v>
      </c>
      <c r="C8" s="73">
        <v>208</v>
      </c>
      <c r="D8" s="68">
        <f t="shared" si="0"/>
        <v>6.6666666666666652</v>
      </c>
    </row>
    <row r="9" spans="1:4" s="10" customFormat="1" ht="35.25" customHeight="1">
      <c r="A9" s="136" t="s">
        <v>140</v>
      </c>
      <c r="B9" s="8">
        <v>195</v>
      </c>
      <c r="C9" s="73">
        <v>208</v>
      </c>
      <c r="D9" s="68">
        <f t="shared" si="0"/>
        <v>6.6666666666666652</v>
      </c>
    </row>
    <row r="10" spans="1:4" s="10" customFormat="1" ht="33.75" customHeight="1">
      <c r="A10" s="135" t="s">
        <v>143</v>
      </c>
      <c r="B10" s="8">
        <v>5000</v>
      </c>
      <c r="C10" s="73">
        <v>2050</v>
      </c>
      <c r="D10" s="68">
        <f t="shared" si="0"/>
        <v>-59.000000000000007</v>
      </c>
    </row>
    <row r="11" spans="1:4" s="10" customFormat="1" ht="33.75" customHeight="1">
      <c r="A11" s="135" t="s">
        <v>142</v>
      </c>
      <c r="B11" s="8">
        <v>5000</v>
      </c>
      <c r="C11" s="73">
        <v>2050</v>
      </c>
      <c r="D11" s="68">
        <f t="shared" si="0"/>
        <v>-59.000000000000007</v>
      </c>
    </row>
    <row r="12" spans="1:4" s="10" customFormat="1" ht="33.75" customHeight="1">
      <c r="A12" s="135" t="s">
        <v>144</v>
      </c>
      <c r="B12" s="8">
        <v>121</v>
      </c>
      <c r="C12" s="73">
        <v>225</v>
      </c>
      <c r="D12" s="68">
        <f t="shared" si="0"/>
        <v>85.950413223140501</v>
      </c>
    </row>
    <row r="13" spans="1:4" s="10" customFormat="1" ht="33.75" customHeight="1">
      <c r="A13" s="74" t="s">
        <v>91</v>
      </c>
      <c r="B13" s="8">
        <v>121</v>
      </c>
      <c r="C13" s="73">
        <v>225</v>
      </c>
      <c r="D13" s="68">
        <f t="shared" si="0"/>
        <v>85.950413223140501</v>
      </c>
    </row>
    <row r="14" spans="1:4" s="9" customFormat="1" ht="27.75" customHeight="1">
      <c r="A14" s="197"/>
      <c r="B14" s="198"/>
      <c r="C14" s="198"/>
      <c r="D14" s="198"/>
    </row>
    <row r="15" spans="1:4" s="9" customFormat="1">
      <c r="A15" s="11"/>
      <c r="B15" s="11"/>
      <c r="C15" s="128"/>
      <c r="D15" s="75"/>
    </row>
    <row r="16" spans="1:4" s="9" customFormat="1">
      <c r="A16" s="11"/>
      <c r="B16" s="11"/>
      <c r="C16" s="128"/>
      <c r="D16" s="11"/>
    </row>
    <row r="17" spans="1:4" s="9" customFormat="1">
      <c r="A17" s="11"/>
      <c r="B17" s="11"/>
      <c r="C17" s="128"/>
      <c r="D17" s="11"/>
    </row>
    <row r="18" spans="1:4" s="9" customFormat="1">
      <c r="A18" s="11"/>
      <c r="B18" s="11"/>
      <c r="C18" s="128"/>
      <c r="D18" s="76"/>
    </row>
    <row r="19" spans="1:4" s="9" customFormat="1">
      <c r="A19" s="11"/>
      <c r="B19" s="11"/>
      <c r="C19" s="128"/>
      <c r="D19" s="11"/>
    </row>
    <row r="20" spans="1:4" s="9" customFormat="1">
      <c r="A20" s="11"/>
      <c r="B20" s="11"/>
      <c r="C20" s="128"/>
      <c r="D20" s="11"/>
    </row>
    <row r="21" spans="1:4" s="9" customFormat="1">
      <c r="A21" s="11"/>
      <c r="B21" s="11"/>
      <c r="C21" s="128"/>
      <c r="D21" s="11"/>
    </row>
    <row r="22" spans="1:4" s="9" customFormat="1">
      <c r="A22" s="11"/>
      <c r="B22" s="11"/>
      <c r="C22" s="128"/>
      <c r="D22" s="11"/>
    </row>
    <row r="23" spans="1:4" s="9" customFormat="1">
      <c r="A23" s="11"/>
      <c r="B23" s="11"/>
      <c r="C23" s="128"/>
      <c r="D23" s="11"/>
    </row>
    <row r="24" spans="1:4" s="9" customFormat="1">
      <c r="A24" s="11"/>
      <c r="B24" s="11"/>
      <c r="C24" s="128"/>
      <c r="D24" s="11"/>
    </row>
    <row r="25" spans="1:4" s="9" customFormat="1">
      <c r="A25" s="11"/>
      <c r="B25" s="11"/>
      <c r="C25" s="128"/>
      <c r="D25" s="11"/>
    </row>
    <row r="26" spans="1:4" s="9" customFormat="1">
      <c r="A26" s="11"/>
      <c r="B26" s="11"/>
      <c r="C26" s="128"/>
      <c r="D26" s="11"/>
    </row>
    <row r="27" spans="1:4" s="9" customFormat="1">
      <c r="A27" s="11"/>
      <c r="B27" s="11"/>
      <c r="C27" s="128"/>
      <c r="D27" s="11"/>
    </row>
    <row r="28" spans="1:4" s="9" customFormat="1">
      <c r="A28" s="11"/>
      <c r="B28" s="11"/>
      <c r="C28" s="128"/>
      <c r="D28" s="11"/>
    </row>
    <row r="29" spans="1:4" s="9" customFormat="1">
      <c r="A29" s="11"/>
      <c r="B29" s="11"/>
      <c r="C29" s="128"/>
      <c r="D29" s="11"/>
    </row>
    <row r="30" spans="1:4" s="9" customFormat="1">
      <c r="A30" s="11"/>
      <c r="B30" s="11"/>
      <c r="C30" s="128"/>
      <c r="D30" s="11"/>
    </row>
    <row r="31" spans="1:4" s="9" customFormat="1">
      <c r="A31" s="11"/>
      <c r="B31" s="11"/>
      <c r="C31" s="128"/>
      <c r="D31" s="11"/>
    </row>
    <row r="32" spans="1:4" s="9" customFormat="1">
      <c r="A32" s="11"/>
      <c r="B32" s="11"/>
      <c r="C32" s="128"/>
      <c r="D32" s="11"/>
    </row>
    <row r="33" spans="1:4" s="9" customFormat="1">
      <c r="A33" s="11"/>
      <c r="B33" s="11"/>
      <c r="C33" s="128"/>
      <c r="D33" s="11"/>
    </row>
    <row r="34" spans="1:4" s="9" customFormat="1">
      <c r="A34" s="11"/>
      <c r="B34" s="11"/>
      <c r="C34" s="128"/>
      <c r="D34" s="11"/>
    </row>
    <row r="35" spans="1:4" s="9" customFormat="1">
      <c r="A35" s="11"/>
      <c r="B35" s="11"/>
      <c r="C35" s="128"/>
      <c r="D35" s="11"/>
    </row>
    <row r="36" spans="1:4" s="9" customFormat="1">
      <c r="A36" s="11"/>
      <c r="B36" s="11"/>
      <c r="C36" s="128"/>
      <c r="D36" s="11"/>
    </row>
    <row r="37" spans="1:4" s="9" customFormat="1">
      <c r="A37" s="11"/>
      <c r="B37" s="11"/>
      <c r="C37" s="128"/>
      <c r="D37" s="11"/>
    </row>
    <row r="38" spans="1:4" s="9" customFormat="1">
      <c r="A38" s="11"/>
      <c r="B38" s="11"/>
      <c r="C38" s="128"/>
      <c r="D38" s="11"/>
    </row>
    <row r="39" spans="1:4" s="9" customFormat="1">
      <c r="A39" s="11"/>
      <c r="B39" s="11"/>
      <c r="C39" s="128"/>
      <c r="D39" s="11"/>
    </row>
    <row r="40" spans="1:4" s="9" customFormat="1">
      <c r="A40" s="11"/>
      <c r="B40" s="11"/>
      <c r="C40" s="128"/>
      <c r="D40" s="11"/>
    </row>
    <row r="41" spans="1:4" s="9" customFormat="1">
      <c r="A41" s="11"/>
      <c r="B41" s="11"/>
      <c r="C41" s="128"/>
      <c r="D41" s="11"/>
    </row>
    <row r="42" spans="1:4" s="9" customFormat="1">
      <c r="A42" s="11"/>
      <c r="B42" s="11"/>
      <c r="C42" s="128"/>
      <c r="D42" s="11"/>
    </row>
  </sheetData>
  <mergeCells count="2">
    <mergeCell ref="A2:D2"/>
    <mergeCell ref="A14:D14"/>
  </mergeCells>
  <phoneticPr fontId="20"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showZeros="0" zoomScale="98" zoomScaleNormal="98" workbookViewId="0">
      <pane xSplit="1" ySplit="4" topLeftCell="B5" activePane="bottomRight" state="frozen"/>
      <selection activeCell="D6" sqref="D6"/>
      <selection pane="topRight" activeCell="D6" sqref="D6"/>
      <selection pane="bottomLeft" activeCell="D6" sqref="D6"/>
      <selection pane="bottomRight"/>
    </sheetView>
  </sheetViews>
  <sheetFormatPr defaultRowHeight="14.25"/>
  <cols>
    <col min="1" max="1" width="51.75" style="12" customWidth="1"/>
    <col min="2" max="2" width="13.625" style="12" customWidth="1"/>
    <col min="3" max="3" width="16" style="12" customWidth="1"/>
    <col min="4" max="4" width="14" style="12" customWidth="1"/>
    <col min="5" max="16384" width="9" style="3"/>
  </cols>
  <sheetData>
    <row r="1" spans="1:4" ht="27.75" customHeight="1">
      <c r="A1" s="2" t="s">
        <v>453</v>
      </c>
      <c r="B1" s="2"/>
      <c r="C1" s="2"/>
    </row>
    <row r="2" spans="1:4" ht="42" customHeight="1">
      <c r="A2" s="179" t="s">
        <v>431</v>
      </c>
      <c r="B2" s="179"/>
      <c r="C2" s="179"/>
      <c r="D2" s="179"/>
    </row>
    <row r="3" spans="1:4" s="5" customFormat="1" ht="27.75" customHeight="1">
      <c r="A3" s="4" t="s">
        <v>110</v>
      </c>
      <c r="B3" s="4"/>
      <c r="C3" s="4"/>
      <c r="D3" s="70" t="s">
        <v>0</v>
      </c>
    </row>
    <row r="4" spans="1:4" s="5" customFormat="1" ht="33" customHeight="1">
      <c r="A4" s="6" t="s">
        <v>14</v>
      </c>
      <c r="B4" s="130" t="s">
        <v>111</v>
      </c>
      <c r="C4" s="71" t="s">
        <v>124</v>
      </c>
      <c r="D4" s="71" t="s">
        <v>17</v>
      </c>
    </row>
    <row r="5" spans="1:4" s="9" customFormat="1" ht="33.75" customHeight="1">
      <c r="A5" s="134" t="s">
        <v>432</v>
      </c>
      <c r="B5" s="8">
        <f>B6</f>
        <v>41675</v>
      </c>
      <c r="C5" s="8">
        <f>C7+C8</f>
        <v>45700</v>
      </c>
      <c r="D5" s="68">
        <f>(C5/B5-1)*100</f>
        <v>9.6580683863227268</v>
      </c>
    </row>
    <row r="6" spans="1:4" s="9" customFormat="1" ht="33.75" customHeight="1">
      <c r="A6" s="142" t="s">
        <v>149</v>
      </c>
      <c r="B6" s="8">
        <f>SUM(B7:B9)</f>
        <v>41675</v>
      </c>
      <c r="C6" s="101">
        <f>C7+C8</f>
        <v>45700</v>
      </c>
      <c r="D6" s="68">
        <f t="shared" ref="D6:D8" si="0">(C6/B6-1)*100</f>
        <v>9.6580683863227268</v>
      </c>
    </row>
    <row r="7" spans="1:4" s="9" customFormat="1" ht="33.75" customHeight="1">
      <c r="A7" s="99" t="s">
        <v>92</v>
      </c>
      <c r="B7" s="8">
        <v>18890</v>
      </c>
      <c r="C7" s="8">
        <v>20700</v>
      </c>
      <c r="D7" s="68">
        <f t="shared" si="0"/>
        <v>9.5817893065113893</v>
      </c>
    </row>
    <row r="8" spans="1:4" s="9" customFormat="1" ht="33.75" customHeight="1">
      <c r="A8" s="99" t="s">
        <v>93</v>
      </c>
      <c r="B8" s="8">
        <v>22776</v>
      </c>
      <c r="C8" s="8">
        <v>25000</v>
      </c>
      <c r="D8" s="68">
        <f t="shared" si="0"/>
        <v>9.7646645591850998</v>
      </c>
    </row>
    <row r="9" spans="1:4" s="9" customFormat="1" ht="33.75" customHeight="1">
      <c r="A9" s="99" t="s">
        <v>94</v>
      </c>
      <c r="B9" s="8">
        <v>9</v>
      </c>
      <c r="C9" s="8"/>
      <c r="D9" s="68"/>
    </row>
    <row r="10" spans="1:4" s="9" customFormat="1">
      <c r="A10" s="11"/>
      <c r="B10" s="11"/>
      <c r="C10" s="11"/>
      <c r="D10" s="75"/>
    </row>
    <row r="11" spans="1:4" s="9" customFormat="1">
      <c r="A11" s="11"/>
      <c r="B11" s="11"/>
      <c r="C11" s="11"/>
      <c r="D11" s="11"/>
    </row>
    <row r="12" spans="1:4" s="9" customFormat="1">
      <c r="A12" s="11"/>
      <c r="B12" s="11"/>
      <c r="C12" s="11"/>
      <c r="D12" s="11"/>
    </row>
    <row r="13" spans="1:4" s="9" customFormat="1">
      <c r="A13" s="11"/>
      <c r="B13" s="11"/>
      <c r="C13" s="11"/>
      <c r="D13" s="76"/>
    </row>
    <row r="14" spans="1:4" s="9" customFormat="1">
      <c r="A14" s="11"/>
      <c r="B14" s="11"/>
      <c r="C14" s="11"/>
      <c r="D14" s="11"/>
    </row>
    <row r="15" spans="1:4" s="9" customFormat="1">
      <c r="A15" s="11"/>
      <c r="B15" s="11"/>
      <c r="C15" s="11"/>
      <c r="D15" s="11"/>
    </row>
    <row r="16" spans="1:4" s="9" customFormat="1">
      <c r="A16" s="11"/>
      <c r="B16" s="11"/>
      <c r="C16" s="11"/>
      <c r="D16" s="11"/>
    </row>
    <row r="17" spans="1:4" s="9" customFormat="1">
      <c r="A17" s="11"/>
      <c r="B17" s="11"/>
      <c r="C17" s="11"/>
      <c r="D17" s="11"/>
    </row>
    <row r="18" spans="1:4" s="9" customFormat="1">
      <c r="A18" s="11"/>
      <c r="B18" s="11"/>
      <c r="C18" s="11"/>
      <c r="D18" s="11"/>
    </row>
    <row r="19" spans="1:4" s="9" customFormat="1">
      <c r="A19" s="11"/>
      <c r="B19" s="11"/>
      <c r="C19" s="11"/>
      <c r="D19" s="11"/>
    </row>
    <row r="20" spans="1:4" s="9" customFormat="1">
      <c r="A20" s="11"/>
      <c r="B20" s="11"/>
      <c r="C20" s="11"/>
      <c r="D20" s="11"/>
    </row>
    <row r="21" spans="1:4" s="9" customFormat="1">
      <c r="A21" s="11"/>
      <c r="B21" s="11"/>
      <c r="C21" s="11"/>
      <c r="D21" s="11"/>
    </row>
    <row r="22" spans="1:4" s="9" customFormat="1">
      <c r="A22" s="11"/>
      <c r="B22" s="11"/>
      <c r="C22" s="11"/>
      <c r="D22" s="11"/>
    </row>
    <row r="23" spans="1:4" s="9" customFormat="1">
      <c r="A23" s="11"/>
      <c r="B23" s="11"/>
      <c r="C23" s="11"/>
      <c r="D23" s="11"/>
    </row>
    <row r="24" spans="1:4" s="9" customFormat="1">
      <c r="A24" s="11"/>
      <c r="B24" s="11"/>
      <c r="C24" s="11"/>
      <c r="D24" s="11"/>
    </row>
    <row r="25" spans="1:4" s="9" customFormat="1">
      <c r="A25" s="11"/>
      <c r="B25" s="11"/>
      <c r="C25" s="11"/>
      <c r="D25" s="11"/>
    </row>
    <row r="26" spans="1:4" s="9" customFormat="1">
      <c r="A26" s="11"/>
      <c r="B26" s="11"/>
      <c r="C26" s="11"/>
      <c r="D26" s="11"/>
    </row>
    <row r="27" spans="1:4" s="9" customFormat="1">
      <c r="A27" s="11"/>
      <c r="B27" s="11"/>
      <c r="C27" s="11"/>
      <c r="D27" s="11"/>
    </row>
    <row r="28" spans="1:4" s="9" customFormat="1">
      <c r="A28" s="11"/>
      <c r="B28" s="11"/>
      <c r="C28" s="11"/>
      <c r="D28" s="11"/>
    </row>
    <row r="29" spans="1:4" s="9" customFormat="1">
      <c r="A29" s="11"/>
      <c r="B29" s="11"/>
      <c r="C29" s="11"/>
      <c r="D29" s="11"/>
    </row>
    <row r="30" spans="1:4" s="9" customFormat="1">
      <c r="A30" s="11"/>
      <c r="B30" s="11"/>
      <c r="C30" s="11"/>
      <c r="D30" s="11"/>
    </row>
    <row r="31" spans="1:4" s="9" customFormat="1">
      <c r="A31" s="11"/>
      <c r="B31" s="11"/>
      <c r="C31" s="11"/>
      <c r="D31" s="11"/>
    </row>
    <row r="32" spans="1:4" s="9" customFormat="1">
      <c r="A32" s="11"/>
      <c r="B32" s="11"/>
      <c r="C32" s="11"/>
      <c r="D32" s="11"/>
    </row>
    <row r="33" spans="1:4" s="9" customFormat="1">
      <c r="A33" s="11"/>
      <c r="B33" s="11"/>
      <c r="C33" s="11"/>
      <c r="D33" s="11"/>
    </row>
    <row r="34" spans="1:4" s="9" customFormat="1">
      <c r="A34" s="11"/>
      <c r="B34" s="11"/>
      <c r="C34" s="11"/>
      <c r="D34" s="11"/>
    </row>
    <row r="35" spans="1:4" s="9" customFormat="1">
      <c r="A35" s="11"/>
      <c r="B35" s="11"/>
      <c r="C35" s="11"/>
      <c r="D35" s="11"/>
    </row>
    <row r="36" spans="1:4" s="9" customFormat="1">
      <c r="A36" s="11"/>
      <c r="B36" s="11"/>
      <c r="C36" s="11"/>
      <c r="D36" s="11"/>
    </row>
    <row r="37" spans="1:4" s="9" customFormat="1">
      <c r="A37" s="11"/>
      <c r="B37" s="11"/>
      <c r="C37" s="11"/>
      <c r="D37" s="11"/>
    </row>
  </sheetData>
  <mergeCells count="1">
    <mergeCell ref="A2:D2"/>
  </mergeCells>
  <phoneticPr fontId="20"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showZeros="0" zoomScale="98" zoomScaleNormal="98" workbookViewId="0">
      <pane xSplit="1" ySplit="4" topLeftCell="B5" activePane="bottomRight" state="frozen"/>
      <selection activeCell="D6" sqref="D6"/>
      <selection pane="topRight" activeCell="D6" sqref="D6"/>
      <selection pane="bottomLeft" activeCell="D6" sqref="D6"/>
      <selection pane="bottomRight" activeCell="A2" sqref="A2:D2"/>
    </sheetView>
  </sheetViews>
  <sheetFormatPr defaultRowHeight="14.25"/>
  <cols>
    <col min="1" max="1" width="51.75" style="12" customWidth="1"/>
    <col min="2" max="2" width="13.625" style="12" customWidth="1"/>
    <col min="3" max="3" width="16" style="12" customWidth="1"/>
    <col min="4" max="4" width="14" style="12" customWidth="1"/>
    <col min="5" max="16384" width="9" style="3"/>
  </cols>
  <sheetData>
    <row r="1" spans="1:4" ht="27.75" customHeight="1">
      <c r="A1" s="2" t="s">
        <v>454</v>
      </c>
      <c r="B1" s="2"/>
      <c r="C1" s="2"/>
    </row>
    <row r="2" spans="1:4" ht="42" customHeight="1">
      <c r="A2" s="179" t="s">
        <v>434</v>
      </c>
      <c r="B2" s="179"/>
      <c r="C2" s="179"/>
      <c r="D2" s="179"/>
    </row>
    <row r="3" spans="1:4" s="5" customFormat="1" ht="27.75" customHeight="1">
      <c r="A3" s="4" t="s">
        <v>110</v>
      </c>
      <c r="B3" s="4"/>
      <c r="C3" s="4"/>
      <c r="D3" s="70" t="s">
        <v>0</v>
      </c>
    </row>
    <row r="4" spans="1:4" s="5" customFormat="1" ht="33" customHeight="1">
      <c r="A4" s="6" t="s">
        <v>19</v>
      </c>
      <c r="B4" s="130" t="s">
        <v>123</v>
      </c>
      <c r="C4" s="71" t="s">
        <v>124</v>
      </c>
      <c r="D4" s="71" t="s">
        <v>20</v>
      </c>
    </row>
    <row r="5" spans="1:4" s="10" customFormat="1" ht="33.75" customHeight="1">
      <c r="A5" s="134" t="s">
        <v>433</v>
      </c>
      <c r="B5" s="8">
        <v>40119</v>
      </c>
      <c r="C5" s="72">
        <f>C6</f>
        <v>46800</v>
      </c>
      <c r="D5" s="68">
        <f t="shared" ref="D5:D7" si="0">(C5/B5-1)*100</f>
        <v>16.65295745158155</v>
      </c>
    </row>
    <row r="6" spans="1:4" s="10" customFormat="1" ht="33.75" customHeight="1">
      <c r="A6" s="100" t="s">
        <v>95</v>
      </c>
      <c r="B6" s="8">
        <v>40119</v>
      </c>
      <c r="C6" s="73">
        <v>46800</v>
      </c>
      <c r="D6" s="68">
        <f t="shared" si="0"/>
        <v>16.65295745158155</v>
      </c>
    </row>
    <row r="7" spans="1:4" s="9" customFormat="1" ht="31.5" customHeight="1">
      <c r="A7" s="22" t="s">
        <v>96</v>
      </c>
      <c r="B7" s="8">
        <v>40119</v>
      </c>
      <c r="C7" s="73">
        <v>46800</v>
      </c>
      <c r="D7" s="68">
        <f t="shared" si="0"/>
        <v>16.65295745158155</v>
      </c>
    </row>
    <row r="8" spans="1:4" s="9" customFormat="1">
      <c r="A8" s="11"/>
      <c r="B8" s="11"/>
      <c r="C8" s="11"/>
      <c r="D8" s="75"/>
    </row>
    <row r="9" spans="1:4" s="9" customFormat="1">
      <c r="A9" s="11"/>
      <c r="B9" s="11"/>
      <c r="C9" s="11"/>
      <c r="D9" s="11"/>
    </row>
    <row r="10" spans="1:4" s="9" customFormat="1">
      <c r="A10" s="11"/>
      <c r="B10" s="11"/>
      <c r="C10" s="11"/>
      <c r="D10" s="11"/>
    </row>
    <row r="11" spans="1:4" s="9" customFormat="1">
      <c r="A11" s="11"/>
      <c r="B11" s="11"/>
      <c r="C11" s="11"/>
      <c r="D11" s="76"/>
    </row>
    <row r="12" spans="1:4" s="9" customFormat="1">
      <c r="A12" s="11"/>
      <c r="B12" s="11"/>
      <c r="C12" s="11"/>
      <c r="D12" s="11"/>
    </row>
    <row r="13" spans="1:4" s="9" customFormat="1">
      <c r="A13" s="11"/>
      <c r="B13" s="11"/>
      <c r="C13" s="11"/>
      <c r="D13" s="11"/>
    </row>
    <row r="14" spans="1:4" s="9" customFormat="1">
      <c r="A14" s="11"/>
      <c r="B14" s="11"/>
      <c r="C14" s="11"/>
      <c r="D14" s="11"/>
    </row>
    <row r="15" spans="1:4" s="9" customFormat="1">
      <c r="A15" s="11"/>
      <c r="B15" s="11"/>
      <c r="C15" s="11"/>
      <c r="D15" s="11"/>
    </row>
    <row r="16" spans="1:4" s="9" customFormat="1">
      <c r="A16" s="11"/>
      <c r="B16" s="11"/>
      <c r="C16" s="11"/>
      <c r="D16" s="11"/>
    </row>
    <row r="17" spans="1:4" s="9" customFormat="1">
      <c r="A17" s="11"/>
      <c r="B17" s="11"/>
      <c r="C17" s="11"/>
      <c r="D17" s="11"/>
    </row>
    <row r="18" spans="1:4" s="9" customFormat="1">
      <c r="A18" s="11"/>
      <c r="B18" s="11"/>
      <c r="C18" s="11"/>
      <c r="D18" s="11"/>
    </row>
    <row r="19" spans="1:4" s="9" customFormat="1">
      <c r="A19" s="11"/>
      <c r="B19" s="11"/>
      <c r="C19" s="11"/>
      <c r="D19" s="11"/>
    </row>
    <row r="20" spans="1:4" s="9" customFormat="1">
      <c r="A20" s="11"/>
      <c r="B20" s="11"/>
      <c r="C20" s="11"/>
      <c r="D20" s="11"/>
    </row>
    <row r="21" spans="1:4" s="9" customFormat="1">
      <c r="A21" s="11"/>
      <c r="B21" s="11"/>
      <c r="C21" s="11"/>
      <c r="D21" s="11"/>
    </row>
    <row r="22" spans="1:4" s="9" customFormat="1">
      <c r="A22" s="11"/>
      <c r="B22" s="11"/>
      <c r="C22" s="11"/>
      <c r="D22" s="11"/>
    </row>
    <row r="23" spans="1:4" s="9" customFormat="1">
      <c r="A23" s="11"/>
      <c r="B23" s="11"/>
      <c r="C23" s="11"/>
      <c r="D23" s="11"/>
    </row>
    <row r="24" spans="1:4" s="9" customFormat="1">
      <c r="A24" s="11"/>
      <c r="B24" s="11"/>
      <c r="C24" s="11"/>
      <c r="D24" s="11"/>
    </row>
    <row r="25" spans="1:4" s="9" customFormat="1">
      <c r="A25" s="11"/>
      <c r="B25" s="11"/>
      <c r="C25" s="11"/>
      <c r="D25" s="11"/>
    </row>
    <row r="26" spans="1:4" s="9" customFormat="1">
      <c r="A26" s="11"/>
      <c r="B26" s="11"/>
      <c r="C26" s="11"/>
      <c r="D26" s="11"/>
    </row>
    <row r="27" spans="1:4" s="9" customFormat="1">
      <c r="A27" s="11"/>
      <c r="B27" s="11"/>
      <c r="C27" s="11"/>
      <c r="D27" s="11"/>
    </row>
    <row r="28" spans="1:4" s="9" customFormat="1">
      <c r="A28" s="11"/>
      <c r="B28" s="11"/>
      <c r="C28" s="11"/>
      <c r="D28" s="11"/>
    </row>
    <row r="29" spans="1:4" s="9" customFormat="1">
      <c r="A29" s="11"/>
      <c r="B29" s="11"/>
      <c r="C29" s="11"/>
      <c r="D29" s="11"/>
    </row>
    <row r="30" spans="1:4" s="9" customFormat="1">
      <c r="A30" s="11"/>
      <c r="B30" s="11"/>
      <c r="C30" s="11"/>
      <c r="D30" s="11"/>
    </row>
    <row r="31" spans="1:4" s="9" customFormat="1">
      <c r="A31" s="11"/>
      <c r="B31" s="11"/>
      <c r="C31" s="11"/>
      <c r="D31" s="11"/>
    </row>
    <row r="32" spans="1:4" s="9" customFormat="1">
      <c r="A32" s="11"/>
      <c r="B32" s="11"/>
      <c r="C32" s="11"/>
      <c r="D32" s="11"/>
    </row>
    <row r="33" spans="1:4" s="9" customFormat="1">
      <c r="A33" s="11"/>
      <c r="B33" s="11"/>
      <c r="C33" s="11"/>
      <c r="D33" s="11"/>
    </row>
    <row r="34" spans="1:4" s="9" customFormat="1">
      <c r="A34" s="11"/>
      <c r="B34" s="11"/>
      <c r="C34" s="11"/>
      <c r="D34" s="11"/>
    </row>
    <row r="35" spans="1:4" s="9" customFormat="1">
      <c r="A35" s="11"/>
      <c r="B35" s="11"/>
      <c r="C35" s="11"/>
      <c r="D35" s="11"/>
    </row>
  </sheetData>
  <mergeCells count="1">
    <mergeCell ref="A2:D2"/>
  </mergeCells>
  <phoneticPr fontId="20"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Zeros="0" tabSelected="1" workbookViewId="0">
      <selection activeCell="A8" sqref="A8"/>
    </sheetView>
  </sheetViews>
  <sheetFormatPr defaultRowHeight="13.5"/>
  <cols>
    <col min="1" max="1" width="40.75" style="160" customWidth="1"/>
    <col min="2" max="2" width="59.375" style="160" customWidth="1"/>
    <col min="3" max="256" width="9" style="160"/>
    <col min="257" max="257" width="40.75" style="160" customWidth="1"/>
    <col min="258" max="258" width="59.375" style="160" customWidth="1"/>
    <col min="259" max="512" width="9" style="160"/>
    <col min="513" max="513" width="40.75" style="160" customWidth="1"/>
    <col min="514" max="514" width="59.375" style="160" customWidth="1"/>
    <col min="515" max="768" width="9" style="160"/>
    <col min="769" max="769" width="40.75" style="160" customWidth="1"/>
    <col min="770" max="770" width="59.375" style="160" customWidth="1"/>
    <col min="771" max="1024" width="9" style="160"/>
    <col min="1025" max="1025" width="40.75" style="160" customWidth="1"/>
    <col min="1026" max="1026" width="59.375" style="160" customWidth="1"/>
    <col min="1027" max="1280" width="9" style="160"/>
    <col min="1281" max="1281" width="40.75" style="160" customWidth="1"/>
    <col min="1282" max="1282" width="59.375" style="160" customWidth="1"/>
    <col min="1283" max="1536" width="9" style="160"/>
    <col min="1537" max="1537" width="40.75" style="160" customWidth="1"/>
    <col min="1538" max="1538" width="59.375" style="160" customWidth="1"/>
    <col min="1539" max="1792" width="9" style="160"/>
    <col min="1793" max="1793" width="40.75" style="160" customWidth="1"/>
    <col min="1794" max="1794" width="59.375" style="160" customWidth="1"/>
    <col min="1795" max="2048" width="9" style="160"/>
    <col min="2049" max="2049" width="40.75" style="160" customWidth="1"/>
    <col min="2050" max="2050" width="59.375" style="160" customWidth="1"/>
    <col min="2051" max="2304" width="9" style="160"/>
    <col min="2305" max="2305" width="40.75" style="160" customWidth="1"/>
    <col min="2306" max="2306" width="59.375" style="160" customWidth="1"/>
    <col min="2307" max="2560" width="9" style="160"/>
    <col min="2561" max="2561" width="40.75" style="160" customWidth="1"/>
    <col min="2562" max="2562" width="59.375" style="160" customWidth="1"/>
    <col min="2563" max="2816" width="9" style="160"/>
    <col min="2817" max="2817" width="40.75" style="160" customWidth="1"/>
    <col min="2818" max="2818" width="59.375" style="160" customWidth="1"/>
    <col min="2819" max="3072" width="9" style="160"/>
    <col min="3073" max="3073" width="40.75" style="160" customWidth="1"/>
    <col min="3074" max="3074" width="59.375" style="160" customWidth="1"/>
    <col min="3075" max="3328" width="9" style="160"/>
    <col min="3329" max="3329" width="40.75" style="160" customWidth="1"/>
    <col min="3330" max="3330" width="59.375" style="160" customWidth="1"/>
    <col min="3331" max="3584" width="9" style="160"/>
    <col min="3585" max="3585" width="40.75" style="160" customWidth="1"/>
    <col min="3586" max="3586" width="59.375" style="160" customWidth="1"/>
    <col min="3587" max="3840" width="9" style="160"/>
    <col min="3841" max="3841" width="40.75" style="160" customWidth="1"/>
    <col min="3842" max="3842" width="59.375" style="160" customWidth="1"/>
    <col min="3843" max="4096" width="9" style="160"/>
    <col min="4097" max="4097" width="40.75" style="160" customWidth="1"/>
    <col min="4098" max="4098" width="59.375" style="160" customWidth="1"/>
    <col min="4099" max="4352" width="9" style="160"/>
    <col min="4353" max="4353" width="40.75" style="160" customWidth="1"/>
    <col min="4354" max="4354" width="59.375" style="160" customWidth="1"/>
    <col min="4355" max="4608" width="9" style="160"/>
    <col min="4609" max="4609" width="40.75" style="160" customWidth="1"/>
    <col min="4610" max="4610" width="59.375" style="160" customWidth="1"/>
    <col min="4611" max="4864" width="9" style="160"/>
    <col min="4865" max="4865" width="40.75" style="160" customWidth="1"/>
    <col min="4866" max="4866" width="59.375" style="160" customWidth="1"/>
    <col min="4867" max="5120" width="9" style="160"/>
    <col min="5121" max="5121" width="40.75" style="160" customWidth="1"/>
    <col min="5122" max="5122" width="59.375" style="160" customWidth="1"/>
    <col min="5123" max="5376" width="9" style="160"/>
    <col min="5377" max="5377" width="40.75" style="160" customWidth="1"/>
    <col min="5378" max="5378" width="59.375" style="160" customWidth="1"/>
    <col min="5379" max="5632" width="9" style="160"/>
    <col min="5633" max="5633" width="40.75" style="160" customWidth="1"/>
    <col min="5634" max="5634" width="59.375" style="160" customWidth="1"/>
    <col min="5635" max="5888" width="9" style="160"/>
    <col min="5889" max="5889" width="40.75" style="160" customWidth="1"/>
    <col min="5890" max="5890" width="59.375" style="160" customWidth="1"/>
    <col min="5891" max="6144" width="9" style="160"/>
    <col min="6145" max="6145" width="40.75" style="160" customWidth="1"/>
    <col min="6146" max="6146" width="59.375" style="160" customWidth="1"/>
    <col min="6147" max="6400" width="9" style="160"/>
    <col min="6401" max="6401" width="40.75" style="160" customWidth="1"/>
    <col min="6402" max="6402" width="59.375" style="160" customWidth="1"/>
    <col min="6403" max="6656" width="9" style="160"/>
    <col min="6657" max="6657" width="40.75" style="160" customWidth="1"/>
    <col min="6658" max="6658" width="59.375" style="160" customWidth="1"/>
    <col min="6659" max="6912" width="9" style="160"/>
    <col min="6913" max="6913" width="40.75" style="160" customWidth="1"/>
    <col min="6914" max="6914" width="59.375" style="160" customWidth="1"/>
    <col min="6915" max="7168" width="9" style="160"/>
    <col min="7169" max="7169" width="40.75" style="160" customWidth="1"/>
    <col min="7170" max="7170" width="59.375" style="160" customWidth="1"/>
    <col min="7171" max="7424" width="9" style="160"/>
    <col min="7425" max="7425" width="40.75" style="160" customWidth="1"/>
    <col min="7426" max="7426" width="59.375" style="160" customWidth="1"/>
    <col min="7427" max="7680" width="9" style="160"/>
    <col min="7681" max="7681" width="40.75" style="160" customWidth="1"/>
    <col min="7682" max="7682" width="59.375" style="160" customWidth="1"/>
    <col min="7683" max="7936" width="9" style="160"/>
    <col min="7937" max="7937" width="40.75" style="160" customWidth="1"/>
    <col min="7938" max="7938" width="59.375" style="160" customWidth="1"/>
    <col min="7939" max="8192" width="9" style="160"/>
    <col min="8193" max="8193" width="40.75" style="160" customWidth="1"/>
    <col min="8194" max="8194" width="59.375" style="160" customWidth="1"/>
    <col min="8195" max="8448" width="9" style="160"/>
    <col min="8449" max="8449" width="40.75" style="160" customWidth="1"/>
    <col min="8450" max="8450" width="59.375" style="160" customWidth="1"/>
    <col min="8451" max="8704" width="9" style="160"/>
    <col min="8705" max="8705" width="40.75" style="160" customWidth="1"/>
    <col min="8706" max="8706" width="59.375" style="160" customWidth="1"/>
    <col min="8707" max="8960" width="9" style="160"/>
    <col min="8961" max="8961" width="40.75" style="160" customWidth="1"/>
    <col min="8962" max="8962" width="59.375" style="160" customWidth="1"/>
    <col min="8963" max="9216" width="9" style="160"/>
    <col min="9217" max="9217" width="40.75" style="160" customWidth="1"/>
    <col min="9218" max="9218" width="59.375" style="160" customWidth="1"/>
    <col min="9219" max="9472" width="9" style="160"/>
    <col min="9473" max="9473" width="40.75" style="160" customWidth="1"/>
    <col min="9474" max="9474" width="59.375" style="160" customWidth="1"/>
    <col min="9475" max="9728" width="9" style="160"/>
    <col min="9729" max="9729" width="40.75" style="160" customWidth="1"/>
    <col min="9730" max="9730" width="59.375" style="160" customWidth="1"/>
    <col min="9731" max="9984" width="9" style="160"/>
    <col min="9985" max="9985" width="40.75" style="160" customWidth="1"/>
    <col min="9986" max="9986" width="59.375" style="160" customWidth="1"/>
    <col min="9987" max="10240" width="9" style="160"/>
    <col min="10241" max="10241" width="40.75" style="160" customWidth="1"/>
    <col min="10242" max="10242" width="59.375" style="160" customWidth="1"/>
    <col min="10243" max="10496" width="9" style="160"/>
    <col min="10497" max="10497" width="40.75" style="160" customWidth="1"/>
    <col min="10498" max="10498" width="59.375" style="160" customWidth="1"/>
    <col min="10499" max="10752" width="9" style="160"/>
    <col min="10753" max="10753" width="40.75" style="160" customWidth="1"/>
    <col min="10754" max="10754" width="59.375" style="160" customWidth="1"/>
    <col min="10755" max="11008" width="9" style="160"/>
    <col min="11009" max="11009" width="40.75" style="160" customWidth="1"/>
    <col min="11010" max="11010" width="59.375" style="160" customWidth="1"/>
    <col min="11011" max="11264" width="9" style="160"/>
    <col min="11265" max="11265" width="40.75" style="160" customWidth="1"/>
    <col min="11266" max="11266" width="59.375" style="160" customWidth="1"/>
    <col min="11267" max="11520" width="9" style="160"/>
    <col min="11521" max="11521" width="40.75" style="160" customWidth="1"/>
    <col min="11522" max="11522" width="59.375" style="160" customWidth="1"/>
    <col min="11523" max="11776" width="9" style="160"/>
    <col min="11777" max="11777" width="40.75" style="160" customWidth="1"/>
    <col min="11778" max="11778" width="59.375" style="160" customWidth="1"/>
    <col min="11779" max="12032" width="9" style="160"/>
    <col min="12033" max="12033" width="40.75" style="160" customWidth="1"/>
    <col min="12034" max="12034" width="59.375" style="160" customWidth="1"/>
    <col min="12035" max="12288" width="9" style="160"/>
    <col min="12289" max="12289" width="40.75" style="160" customWidth="1"/>
    <col min="12290" max="12290" width="59.375" style="160" customWidth="1"/>
    <col min="12291" max="12544" width="9" style="160"/>
    <col min="12545" max="12545" width="40.75" style="160" customWidth="1"/>
    <col min="12546" max="12546" width="59.375" style="160" customWidth="1"/>
    <col min="12547" max="12800" width="9" style="160"/>
    <col min="12801" max="12801" width="40.75" style="160" customWidth="1"/>
    <col min="12802" max="12802" width="59.375" style="160" customWidth="1"/>
    <col min="12803" max="13056" width="9" style="160"/>
    <col min="13057" max="13057" width="40.75" style="160" customWidth="1"/>
    <col min="13058" max="13058" width="59.375" style="160" customWidth="1"/>
    <col min="13059" max="13312" width="9" style="160"/>
    <col min="13313" max="13313" width="40.75" style="160" customWidth="1"/>
    <col min="13314" max="13314" width="59.375" style="160" customWidth="1"/>
    <col min="13315" max="13568" width="9" style="160"/>
    <col min="13569" max="13569" width="40.75" style="160" customWidth="1"/>
    <col min="13570" max="13570" width="59.375" style="160" customWidth="1"/>
    <col min="13571" max="13824" width="9" style="160"/>
    <col min="13825" max="13825" width="40.75" style="160" customWidth="1"/>
    <col min="13826" max="13826" width="59.375" style="160" customWidth="1"/>
    <col min="13827" max="14080" width="9" style="160"/>
    <col min="14081" max="14081" width="40.75" style="160" customWidth="1"/>
    <col min="14082" max="14082" width="59.375" style="160" customWidth="1"/>
    <col min="14083" max="14336" width="9" style="160"/>
    <col min="14337" max="14337" width="40.75" style="160" customWidth="1"/>
    <col min="14338" max="14338" width="59.375" style="160" customWidth="1"/>
    <col min="14339" max="14592" width="9" style="160"/>
    <col min="14593" max="14593" width="40.75" style="160" customWidth="1"/>
    <col min="14594" max="14594" width="59.375" style="160" customWidth="1"/>
    <col min="14595" max="14848" width="9" style="160"/>
    <col min="14849" max="14849" width="40.75" style="160" customWidth="1"/>
    <col min="14850" max="14850" width="59.375" style="160" customWidth="1"/>
    <col min="14851" max="15104" width="9" style="160"/>
    <col min="15105" max="15105" width="40.75" style="160" customWidth="1"/>
    <col min="15106" max="15106" width="59.375" style="160" customWidth="1"/>
    <col min="15107" max="15360" width="9" style="160"/>
    <col min="15361" max="15361" width="40.75" style="160" customWidth="1"/>
    <col min="15362" max="15362" width="59.375" style="160" customWidth="1"/>
    <col min="15363" max="15616" width="9" style="160"/>
    <col min="15617" max="15617" width="40.75" style="160" customWidth="1"/>
    <col min="15618" max="15618" width="59.375" style="160" customWidth="1"/>
    <col min="15619" max="15872" width="9" style="160"/>
    <col min="15873" max="15873" width="40.75" style="160" customWidth="1"/>
    <col min="15874" max="15874" width="59.375" style="160" customWidth="1"/>
    <col min="15875" max="16128" width="9" style="160"/>
    <col min="16129" max="16129" width="40.75" style="160" customWidth="1"/>
    <col min="16130" max="16130" width="59.375" style="160" customWidth="1"/>
    <col min="16131" max="16384" width="9" style="160"/>
  </cols>
  <sheetData>
    <row r="1" spans="1:4" ht="22.5" customHeight="1">
      <c r="A1" s="170" t="s">
        <v>455</v>
      </c>
      <c r="B1" s="171"/>
      <c r="C1" s="171"/>
      <c r="D1" s="171"/>
    </row>
    <row r="2" spans="1:4" ht="32.25" customHeight="1">
      <c r="A2" s="199" t="s">
        <v>463</v>
      </c>
      <c r="B2" s="199"/>
    </row>
    <row r="3" spans="1:4" ht="23.25" customHeight="1">
      <c r="A3" s="172"/>
      <c r="B3" s="173" t="s">
        <v>0</v>
      </c>
    </row>
    <row r="4" spans="1:4" s="176" customFormat="1" ht="24.75" customHeight="1">
      <c r="A4" s="174" t="s">
        <v>456</v>
      </c>
      <c r="B4" s="175" t="s">
        <v>457</v>
      </c>
    </row>
    <row r="5" spans="1:4" s="176" customFormat="1" ht="27.75" customHeight="1">
      <c r="A5" s="175" t="s">
        <v>458</v>
      </c>
      <c r="B5" s="175">
        <f>B6+B7+B8</f>
        <v>1044</v>
      </c>
    </row>
    <row r="6" spans="1:4" s="176" customFormat="1" ht="27.75" customHeight="1">
      <c r="A6" s="177" t="s">
        <v>459</v>
      </c>
      <c r="B6" s="178">
        <v>185</v>
      </c>
    </row>
    <row r="7" spans="1:4" s="176" customFormat="1" ht="27.75" customHeight="1">
      <c r="A7" s="177" t="s">
        <v>460</v>
      </c>
      <c r="B7" s="178">
        <v>231</v>
      </c>
    </row>
    <row r="8" spans="1:4" s="176" customFormat="1" ht="27.75" customHeight="1">
      <c r="A8" s="177" t="s">
        <v>464</v>
      </c>
      <c r="B8" s="178">
        <f>B9+B10</f>
        <v>628</v>
      </c>
    </row>
    <row r="9" spans="1:4" s="176" customFormat="1" ht="27.75" customHeight="1">
      <c r="A9" s="177" t="s">
        <v>461</v>
      </c>
      <c r="B9" s="178">
        <v>104</v>
      </c>
    </row>
    <row r="10" spans="1:4" s="176" customFormat="1" ht="27.75" customHeight="1">
      <c r="A10" s="177" t="s">
        <v>462</v>
      </c>
      <c r="B10" s="178">
        <v>524</v>
      </c>
    </row>
    <row r="11" spans="1:4" s="176" customFormat="1" ht="14.25"/>
    <row r="12" spans="1:4" s="176" customFormat="1" ht="14.25"/>
    <row r="13" spans="1:4" s="176" customFormat="1" ht="14.25"/>
    <row r="14" spans="1:4" s="176" customFormat="1" ht="14.25"/>
    <row r="15" spans="1:4" s="176" customFormat="1" ht="14.25"/>
    <row r="16" spans="1:4" s="176" customFormat="1" ht="14.25"/>
    <row r="17" s="176" customFormat="1" ht="14.25"/>
    <row r="18" s="176" customFormat="1" ht="14.25"/>
    <row r="19" s="176" customFormat="1" ht="14.25"/>
    <row r="20" s="176" customFormat="1" ht="14.25"/>
    <row r="21" s="176" customFormat="1" ht="14.25"/>
    <row r="22" s="176" customFormat="1" ht="14.25"/>
    <row r="23" s="176" customFormat="1" ht="14.25"/>
    <row r="24" s="176" customFormat="1" ht="14.25"/>
    <row r="25" s="176" customFormat="1" ht="14.25"/>
    <row r="26" s="176" customFormat="1" ht="14.25"/>
    <row r="27" s="176" customFormat="1" ht="14.25"/>
    <row r="28" s="176" customFormat="1" ht="14.25"/>
    <row r="29" s="176" customFormat="1" ht="14.25"/>
    <row r="30" s="176" customFormat="1" ht="14.25"/>
    <row r="31" s="176" customFormat="1" ht="14.25"/>
    <row r="32" s="176" customFormat="1" ht="14.25"/>
    <row r="33" s="176" customFormat="1" ht="14.25"/>
  </sheetData>
  <mergeCells count="1">
    <mergeCell ref="A2:B2"/>
  </mergeCells>
  <phoneticPr fontId="20"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9"/>
  <sheetViews>
    <sheetView workbookViewId="0">
      <selection activeCell="F23" sqref="F23"/>
    </sheetView>
  </sheetViews>
  <sheetFormatPr defaultRowHeight="13.5"/>
  <cols>
    <col min="1" max="1" width="9.75" customWidth="1"/>
    <col min="2" max="2" width="17.625" bestFit="1" customWidth="1"/>
  </cols>
  <sheetData>
    <row r="3" spans="1:2">
      <c r="A3" s="105" t="s">
        <v>106</v>
      </c>
      <c r="B3" t="s">
        <v>105</v>
      </c>
    </row>
    <row r="4" spans="1:2">
      <c r="A4" s="106">
        <v>21208</v>
      </c>
      <c r="B4" s="104">
        <v>0</v>
      </c>
    </row>
    <row r="5" spans="1:2">
      <c r="A5" s="106">
        <v>21212</v>
      </c>
      <c r="B5" s="104">
        <v>425227</v>
      </c>
    </row>
    <row r="6" spans="1:2">
      <c r="A6" s="106">
        <v>21660</v>
      </c>
      <c r="B6" s="104">
        <v>10000</v>
      </c>
    </row>
    <row r="7" spans="1:2">
      <c r="A7" s="106">
        <v>22904</v>
      </c>
      <c r="B7" s="104">
        <v>302000</v>
      </c>
    </row>
    <row r="8" spans="1:2">
      <c r="A8" s="106">
        <v>22960</v>
      </c>
      <c r="B8" s="104">
        <v>16703241.370000001</v>
      </c>
    </row>
    <row r="9" spans="1:2">
      <c r="A9" s="106" t="s">
        <v>107</v>
      </c>
      <c r="B9" s="104">
        <v>17440468.370000001</v>
      </c>
    </row>
  </sheetData>
  <phoneticPr fontId="2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activeCell="A2" sqref="A2:D2"/>
    </sheetView>
  </sheetViews>
  <sheetFormatPr defaultRowHeight="13.5"/>
  <cols>
    <col min="1" max="1" width="33.875" style="141" bestFit="1" customWidth="1"/>
    <col min="2" max="2" width="17.5" style="141" customWidth="1"/>
    <col min="3" max="3" width="14.875" style="141" customWidth="1"/>
    <col min="4" max="4" width="17.875" style="141" customWidth="1"/>
    <col min="5" max="16384" width="9" style="29"/>
  </cols>
  <sheetData>
    <row r="1" spans="1:7" ht="37.5" customHeight="1">
      <c r="A1" s="138" t="s">
        <v>148</v>
      </c>
      <c r="B1" s="28"/>
      <c r="C1" s="28"/>
      <c r="D1" s="28"/>
    </row>
    <row r="2" spans="1:7" ht="41.25" customHeight="1">
      <c r="A2" s="180" t="s">
        <v>109</v>
      </c>
      <c r="B2" s="180"/>
      <c r="C2" s="180"/>
      <c r="D2" s="180"/>
    </row>
    <row r="3" spans="1:7" ht="24" customHeight="1">
      <c r="A3" s="139" t="s">
        <v>110</v>
      </c>
      <c r="B3" s="32"/>
      <c r="C3" s="32"/>
      <c r="D3" s="140" t="s">
        <v>3</v>
      </c>
    </row>
    <row r="4" spans="1:7" ht="38.25" customHeight="1">
      <c r="A4" s="34" t="s">
        <v>4</v>
      </c>
      <c r="B4" s="111" t="s">
        <v>111</v>
      </c>
      <c r="C4" s="113" t="s">
        <v>112</v>
      </c>
      <c r="D4" s="35" t="s">
        <v>5</v>
      </c>
    </row>
    <row r="5" spans="1:7" ht="27" customHeight="1">
      <c r="A5" s="112" t="s">
        <v>6</v>
      </c>
      <c r="B5" s="37">
        <f>SUM(B6:B23)</f>
        <v>367036</v>
      </c>
      <c r="C5" s="37">
        <f>SUM(C6:C23)</f>
        <v>403700</v>
      </c>
      <c r="D5" s="38">
        <f>(C5/B5-1)*100</f>
        <v>9.9892108675988069</v>
      </c>
    </row>
    <row r="6" spans="1:7" ht="27" customHeight="1">
      <c r="A6" s="112" t="s">
        <v>125</v>
      </c>
      <c r="B6" s="37">
        <f>42740+204</f>
        <v>42944</v>
      </c>
      <c r="C6" s="37">
        <v>48973</v>
      </c>
      <c r="D6" s="38">
        <f t="shared" ref="D6:D23" si="0">(C6/B6-1)*100</f>
        <v>14.039213859910582</v>
      </c>
      <c r="E6" s="39"/>
    </row>
    <row r="7" spans="1:7" ht="27" customHeight="1">
      <c r="A7" s="112" t="s">
        <v>126</v>
      </c>
      <c r="B7" s="37">
        <v>42232</v>
      </c>
      <c r="C7" s="37">
        <v>47368</v>
      </c>
      <c r="D7" s="38">
        <f t="shared" si="0"/>
        <v>12.161394203447617</v>
      </c>
      <c r="E7" s="39"/>
      <c r="F7" s="39"/>
      <c r="G7" s="40"/>
    </row>
    <row r="8" spans="1:7" ht="27" customHeight="1">
      <c r="A8" s="112" t="s">
        <v>127</v>
      </c>
      <c r="B8" s="37">
        <v>73904</v>
      </c>
      <c r="C8" s="37">
        <v>81328</v>
      </c>
      <c r="D8" s="38">
        <f t="shared" si="0"/>
        <v>10.045464386230796</v>
      </c>
      <c r="E8" s="39"/>
    </row>
    <row r="9" spans="1:7" ht="27" customHeight="1">
      <c r="A9" s="112" t="s">
        <v>128</v>
      </c>
      <c r="B9" s="37">
        <v>13578</v>
      </c>
      <c r="C9" s="37">
        <v>14951</v>
      </c>
      <c r="D9" s="38">
        <f t="shared" si="0"/>
        <v>10.111945794667854</v>
      </c>
    </row>
    <row r="10" spans="1:7" ht="27" customHeight="1">
      <c r="A10" s="112" t="s">
        <v>393</v>
      </c>
      <c r="B10" s="37">
        <v>7031</v>
      </c>
      <c r="C10" s="37">
        <v>7998</v>
      </c>
      <c r="D10" s="38">
        <f t="shared" si="0"/>
        <v>13.753377897880803</v>
      </c>
    </row>
    <row r="11" spans="1:7" ht="27" customHeight="1">
      <c r="A11" s="112" t="s">
        <v>129</v>
      </c>
      <c r="B11" s="37">
        <v>76454</v>
      </c>
      <c r="C11" s="37">
        <v>79627</v>
      </c>
      <c r="D11" s="38">
        <f t="shared" si="0"/>
        <v>4.1502079681900117</v>
      </c>
    </row>
    <row r="12" spans="1:7" ht="27" customHeight="1">
      <c r="A12" s="112" t="s">
        <v>146</v>
      </c>
      <c r="B12" s="37">
        <v>21022</v>
      </c>
      <c r="C12" s="37">
        <v>21745</v>
      </c>
      <c r="D12" s="38">
        <f t="shared" si="0"/>
        <v>3.4392541147369338</v>
      </c>
    </row>
    <row r="13" spans="1:7" ht="27" customHeight="1">
      <c r="A13" s="41" t="s">
        <v>130</v>
      </c>
      <c r="B13" s="37">
        <v>61621</v>
      </c>
      <c r="C13" s="37">
        <v>61828</v>
      </c>
      <c r="D13" s="38">
        <f t="shared" si="0"/>
        <v>0.33592444134304955</v>
      </c>
      <c r="E13" s="39"/>
    </row>
    <row r="14" spans="1:7" ht="27" customHeight="1">
      <c r="A14" s="41" t="s">
        <v>131</v>
      </c>
      <c r="B14" s="37">
        <v>1434</v>
      </c>
      <c r="C14" s="37">
        <v>1498</v>
      </c>
      <c r="D14" s="38">
        <f t="shared" si="0"/>
        <v>4.4630404463040341</v>
      </c>
    </row>
    <row r="15" spans="1:7" ht="27" customHeight="1">
      <c r="A15" s="112" t="s">
        <v>151</v>
      </c>
      <c r="B15" s="37">
        <v>1964</v>
      </c>
      <c r="C15" s="37">
        <v>1404</v>
      </c>
      <c r="D15" s="38">
        <f t="shared" si="0"/>
        <v>-28.513238289205699</v>
      </c>
      <c r="F15" s="39"/>
    </row>
    <row r="16" spans="1:7" ht="27" customHeight="1">
      <c r="A16" s="112" t="s">
        <v>132</v>
      </c>
      <c r="B16" s="37">
        <v>9371</v>
      </c>
      <c r="C16" s="37">
        <v>8911</v>
      </c>
      <c r="D16" s="38">
        <f t="shared" si="0"/>
        <v>-4.9087610713904546</v>
      </c>
      <c r="F16" s="39"/>
    </row>
    <row r="17" spans="1:4" ht="27" customHeight="1">
      <c r="A17" s="112" t="s">
        <v>133</v>
      </c>
      <c r="B17" s="37">
        <v>885</v>
      </c>
      <c r="C17" s="37">
        <v>1027</v>
      </c>
      <c r="D17" s="38">
        <f t="shared" si="0"/>
        <v>16.045197740112993</v>
      </c>
    </row>
    <row r="18" spans="1:4" ht="27" customHeight="1">
      <c r="A18" s="112" t="s">
        <v>134</v>
      </c>
      <c r="B18" s="37">
        <v>9237</v>
      </c>
      <c r="C18" s="37">
        <v>10876</v>
      </c>
      <c r="D18" s="38">
        <f t="shared" si="0"/>
        <v>17.743856230377819</v>
      </c>
    </row>
    <row r="19" spans="1:4" ht="27" customHeight="1">
      <c r="A19" s="112" t="s">
        <v>150</v>
      </c>
      <c r="B19" s="37"/>
      <c r="C19" s="37">
        <v>796</v>
      </c>
      <c r="D19" s="38"/>
    </row>
    <row r="20" spans="1:4" ht="27" customHeight="1">
      <c r="A20" s="112" t="s">
        <v>135</v>
      </c>
      <c r="B20" s="37"/>
      <c r="C20" s="37">
        <v>8000</v>
      </c>
      <c r="D20" s="38"/>
    </row>
    <row r="21" spans="1:4" ht="27" customHeight="1">
      <c r="A21" s="112" t="s">
        <v>136</v>
      </c>
      <c r="B21" s="37">
        <v>4794</v>
      </c>
      <c r="C21" s="37">
        <v>5046</v>
      </c>
      <c r="D21" s="38">
        <f t="shared" si="0"/>
        <v>5.2565707133917394</v>
      </c>
    </row>
    <row r="22" spans="1:4" ht="27" customHeight="1">
      <c r="A22" s="112" t="s">
        <v>394</v>
      </c>
      <c r="B22" s="37">
        <v>36</v>
      </c>
      <c r="C22" s="37">
        <v>79</v>
      </c>
      <c r="D22" s="38">
        <f t="shared" si="0"/>
        <v>119.44444444444446</v>
      </c>
    </row>
    <row r="23" spans="1:4" ht="27" customHeight="1">
      <c r="A23" s="112" t="s">
        <v>137</v>
      </c>
      <c r="B23" s="37">
        <v>529</v>
      </c>
      <c r="C23" s="37">
        <v>2245</v>
      </c>
      <c r="D23" s="38">
        <f t="shared" si="0"/>
        <v>324.38563327032136</v>
      </c>
    </row>
    <row r="24" spans="1:4" ht="40.5" customHeight="1">
      <c r="A24" s="181" t="s">
        <v>152</v>
      </c>
      <c r="B24" s="181"/>
      <c r="C24" s="181"/>
      <c r="D24" s="181"/>
    </row>
  </sheetData>
  <mergeCells count="2">
    <mergeCell ref="A2:D2"/>
    <mergeCell ref="A24:D24"/>
  </mergeCells>
  <phoneticPr fontId="2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B1" sqref="B1:B1048576"/>
    </sheetView>
  </sheetViews>
  <sheetFormatPr defaultRowHeight="13.5"/>
  <sheetData>
    <row r="1" spans="1:3">
      <c r="A1" t="s">
        <v>102</v>
      </c>
      <c r="B1" t="s">
        <v>103</v>
      </c>
      <c r="C1" t="s">
        <v>104</v>
      </c>
    </row>
    <row r="2" spans="1:3">
      <c r="A2">
        <v>2296004</v>
      </c>
      <c r="B2">
        <v>171731.6</v>
      </c>
      <c r="C2" s="104">
        <v>22960</v>
      </c>
    </row>
    <row r="3" spans="1:3">
      <c r="A3">
        <v>2296010</v>
      </c>
      <c r="B3">
        <v>50000</v>
      </c>
      <c r="C3" s="104">
        <v>22960</v>
      </c>
    </row>
    <row r="4" spans="1:3">
      <c r="A4">
        <v>22904</v>
      </c>
      <c r="B4">
        <v>145000</v>
      </c>
      <c r="C4" s="104">
        <v>22904</v>
      </c>
    </row>
    <row r="5" spans="1:3">
      <c r="A5">
        <v>2296002</v>
      </c>
      <c r="B5">
        <v>280000</v>
      </c>
      <c r="C5" s="104">
        <v>22960</v>
      </c>
    </row>
    <row r="6" spans="1:3">
      <c r="A6">
        <v>2296003</v>
      </c>
      <c r="B6">
        <v>5695</v>
      </c>
      <c r="C6" s="104">
        <v>22960</v>
      </c>
    </row>
    <row r="7" spans="1:3">
      <c r="A7">
        <v>2296006</v>
      </c>
      <c r="B7">
        <v>39402</v>
      </c>
      <c r="C7" s="104">
        <v>22960</v>
      </c>
    </row>
    <row r="8" spans="1:3">
      <c r="A8">
        <v>2296002</v>
      </c>
      <c r="B8">
        <v>417972</v>
      </c>
      <c r="C8" s="104">
        <v>22960</v>
      </c>
    </row>
    <row r="9" spans="1:3">
      <c r="A9">
        <v>2296003</v>
      </c>
      <c r="B9">
        <v>449819.5</v>
      </c>
      <c r="C9" s="104">
        <v>22960</v>
      </c>
    </row>
    <row r="10" spans="1:3">
      <c r="A10">
        <v>2121299</v>
      </c>
      <c r="B10">
        <v>425227</v>
      </c>
      <c r="C10" s="104">
        <v>21212</v>
      </c>
    </row>
    <row r="11" spans="1:3">
      <c r="A11">
        <v>2296002</v>
      </c>
      <c r="B11">
        <v>970000</v>
      </c>
      <c r="C11" s="104">
        <v>22960</v>
      </c>
    </row>
    <row r="12" spans="1:3">
      <c r="A12">
        <v>22904</v>
      </c>
      <c r="B12">
        <v>157000</v>
      </c>
      <c r="C12" s="104">
        <v>22904</v>
      </c>
    </row>
    <row r="13" spans="1:3">
      <c r="A13">
        <v>2296003</v>
      </c>
      <c r="B13">
        <v>300000</v>
      </c>
      <c r="C13" s="104">
        <v>22960</v>
      </c>
    </row>
    <row r="14" spans="1:3">
      <c r="A14">
        <v>2296013</v>
      </c>
      <c r="B14">
        <v>30000</v>
      </c>
      <c r="C14" s="104">
        <v>22960</v>
      </c>
    </row>
    <row r="15" spans="1:3">
      <c r="A15">
        <v>2296002</v>
      </c>
      <c r="B15">
        <v>100000</v>
      </c>
      <c r="C15" s="104">
        <v>22960</v>
      </c>
    </row>
    <row r="16" spans="1:3">
      <c r="A16">
        <v>2296010</v>
      </c>
      <c r="B16">
        <v>100000</v>
      </c>
      <c r="C16" s="104">
        <v>22960</v>
      </c>
    </row>
    <row r="17" spans="1:3">
      <c r="A17">
        <v>2296002</v>
      </c>
      <c r="B17">
        <v>3510300</v>
      </c>
      <c r="C17" s="104">
        <v>22960</v>
      </c>
    </row>
    <row r="18" spans="1:3">
      <c r="A18">
        <v>2296002</v>
      </c>
      <c r="B18">
        <v>30000</v>
      </c>
      <c r="C18" s="104">
        <v>22960</v>
      </c>
    </row>
    <row r="19" spans="1:3">
      <c r="A19">
        <v>2296002</v>
      </c>
      <c r="B19">
        <v>2348691.3199999998</v>
      </c>
      <c r="C19" s="104">
        <v>22960</v>
      </c>
    </row>
    <row r="20" spans="1:3">
      <c r="A20">
        <v>2296003</v>
      </c>
      <c r="B20">
        <v>820000</v>
      </c>
      <c r="C20" s="104">
        <v>22960</v>
      </c>
    </row>
    <row r="21" spans="1:3">
      <c r="A21">
        <v>2296003</v>
      </c>
      <c r="B21">
        <v>100000</v>
      </c>
      <c r="C21" s="104">
        <v>22960</v>
      </c>
    </row>
    <row r="22" spans="1:3">
      <c r="A22">
        <v>2166004</v>
      </c>
      <c r="B22">
        <v>10000</v>
      </c>
      <c r="C22" s="104">
        <v>21660</v>
      </c>
    </row>
    <row r="23" spans="1:3">
      <c r="A23">
        <v>2296003</v>
      </c>
      <c r="B23">
        <v>234391.5</v>
      </c>
      <c r="C23" s="104">
        <v>22960</v>
      </c>
    </row>
    <row r="24" spans="1:3">
      <c r="A24">
        <v>2296003</v>
      </c>
      <c r="B24">
        <v>80000</v>
      </c>
      <c r="C24" s="104">
        <v>22960</v>
      </c>
    </row>
    <row r="25" spans="1:3">
      <c r="A25">
        <v>2296002</v>
      </c>
      <c r="B25">
        <v>300000</v>
      </c>
      <c r="C25" s="104">
        <v>22960</v>
      </c>
    </row>
    <row r="26" spans="1:3">
      <c r="A26">
        <v>2296002</v>
      </c>
      <c r="B26">
        <v>2405488.4500000002</v>
      </c>
      <c r="C26" s="104">
        <v>22960</v>
      </c>
    </row>
    <row r="27" spans="1:3">
      <c r="A27">
        <v>2296002</v>
      </c>
      <c r="B27">
        <v>259150</v>
      </c>
      <c r="C27" s="104">
        <v>22960</v>
      </c>
    </row>
    <row r="28" spans="1:3">
      <c r="A28">
        <v>2120899</v>
      </c>
      <c r="B28">
        <v>1200000000</v>
      </c>
      <c r="C28" s="104">
        <v>21208</v>
      </c>
    </row>
    <row r="29" spans="1:3">
      <c r="A29">
        <v>2120899</v>
      </c>
      <c r="B29">
        <v>-1200000000</v>
      </c>
      <c r="C29" s="104">
        <v>21208</v>
      </c>
    </row>
    <row r="30" spans="1:3">
      <c r="A30">
        <v>2120899</v>
      </c>
      <c r="B30">
        <v>1200000000</v>
      </c>
      <c r="C30" s="104">
        <v>21208</v>
      </c>
    </row>
    <row r="31" spans="1:3">
      <c r="A31">
        <v>2120899</v>
      </c>
      <c r="B31">
        <v>-1200000000</v>
      </c>
      <c r="C31" s="104">
        <v>21208</v>
      </c>
    </row>
    <row r="32" spans="1:3">
      <c r="A32">
        <v>2296003</v>
      </c>
      <c r="B32">
        <v>388600</v>
      </c>
      <c r="C32" s="104">
        <v>22960</v>
      </c>
    </row>
    <row r="33" spans="1:3">
      <c r="A33">
        <v>2296002</v>
      </c>
      <c r="B33">
        <v>30000</v>
      </c>
      <c r="C33" s="104">
        <v>22960</v>
      </c>
    </row>
    <row r="34" spans="1:3">
      <c r="A34">
        <v>2296002</v>
      </c>
      <c r="B34">
        <v>3282000</v>
      </c>
      <c r="C34" s="104">
        <v>22960</v>
      </c>
    </row>
  </sheetData>
  <phoneticPr fontId="2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6"/>
  <sheetViews>
    <sheetView showGridLines="0" showZeros="0" workbookViewId="0">
      <pane xSplit="1" ySplit="4" topLeftCell="B5" activePane="bottomRight" state="frozen"/>
      <selection activeCell="D6" sqref="D6"/>
      <selection pane="topRight" activeCell="D6" sqref="D6"/>
      <selection pane="bottomLeft" activeCell="D6" sqref="D6"/>
      <selection pane="bottomRight" activeCell="A2" sqref="A2:B2"/>
    </sheetView>
  </sheetViews>
  <sheetFormatPr defaultColWidth="8.75" defaultRowHeight="14.25"/>
  <cols>
    <col min="1" max="1" width="60.375" style="61" customWidth="1"/>
    <col min="2" max="2" width="23.875" style="53" customWidth="1"/>
    <col min="3" max="3" width="19.625" style="54" customWidth="1"/>
    <col min="4" max="16384" width="8.75" style="54"/>
  </cols>
  <sheetData>
    <row r="1" spans="1:3" ht="27.75" customHeight="1">
      <c r="A1" s="52" t="s">
        <v>405</v>
      </c>
    </row>
    <row r="2" spans="1:3" ht="48.75" customHeight="1">
      <c r="A2" s="182" t="s">
        <v>406</v>
      </c>
      <c r="B2" s="182"/>
    </row>
    <row r="3" spans="1:3" s="57" customFormat="1" ht="15" customHeight="1">
      <c r="A3" s="55" t="s">
        <v>110</v>
      </c>
      <c r="B3" s="56" t="s">
        <v>8</v>
      </c>
    </row>
    <row r="4" spans="1:3" ht="24" customHeight="1">
      <c r="A4" s="58" t="s">
        <v>9</v>
      </c>
      <c r="B4" s="116" t="s">
        <v>118</v>
      </c>
    </row>
    <row r="5" spans="1:3" ht="15" customHeight="1">
      <c r="A5" s="102" t="s">
        <v>10</v>
      </c>
      <c r="B5" s="117">
        <v>403700</v>
      </c>
    </row>
    <row r="6" spans="1:3" ht="15" customHeight="1">
      <c r="A6" s="59" t="s">
        <v>166</v>
      </c>
      <c r="B6" s="118">
        <f>B7+B10+B13+B20+B25+B32+B37+B41+B44+B48+B53+B56+B60+B64+B68+B72+B75+B79+B89</f>
        <v>48972.726999999999</v>
      </c>
      <c r="C6" s="60"/>
    </row>
    <row r="7" spans="1:3" ht="15" customHeight="1">
      <c r="A7" s="59" t="s">
        <v>161</v>
      </c>
      <c r="B7" s="118">
        <v>1321.9843000000001</v>
      </c>
    </row>
    <row r="8" spans="1:3" ht="15" customHeight="1">
      <c r="A8" s="59" t="s">
        <v>162</v>
      </c>
      <c r="B8" s="118">
        <v>1038.8579999999999</v>
      </c>
    </row>
    <row r="9" spans="1:3" ht="15" customHeight="1">
      <c r="A9" s="59" t="s">
        <v>163</v>
      </c>
      <c r="B9" s="118">
        <v>283.12630000000001</v>
      </c>
    </row>
    <row r="10" spans="1:3" ht="15" customHeight="1">
      <c r="A10" s="59" t="s">
        <v>164</v>
      </c>
      <c r="B10" s="118">
        <v>1108.8348000000001</v>
      </c>
    </row>
    <row r="11" spans="1:3" ht="15" customHeight="1">
      <c r="A11" s="59" t="s">
        <v>162</v>
      </c>
      <c r="B11" s="118">
        <v>825.74480000000005</v>
      </c>
    </row>
    <row r="12" spans="1:3" ht="15" customHeight="1">
      <c r="A12" s="59" t="s">
        <v>163</v>
      </c>
      <c r="B12" s="118">
        <v>283.08999999999997</v>
      </c>
    </row>
    <row r="13" spans="1:3" ht="15" customHeight="1">
      <c r="A13" s="59" t="s">
        <v>165</v>
      </c>
      <c r="B13" s="118">
        <v>22827.503700000001</v>
      </c>
    </row>
    <row r="14" spans="1:3" ht="15" customHeight="1">
      <c r="A14" s="59" t="s">
        <v>162</v>
      </c>
      <c r="B14" s="118">
        <v>11622.7114</v>
      </c>
    </row>
    <row r="15" spans="1:3" ht="15" customHeight="1">
      <c r="A15" s="59" t="s">
        <v>163</v>
      </c>
      <c r="B15" s="118">
        <v>7007.8672999999999</v>
      </c>
    </row>
    <row r="16" spans="1:3" ht="15" customHeight="1">
      <c r="A16" s="59" t="s">
        <v>167</v>
      </c>
      <c r="B16" s="118">
        <v>1659.3014000000001</v>
      </c>
    </row>
    <row r="17" spans="1:2" ht="15" customHeight="1">
      <c r="A17" s="59" t="s">
        <v>168</v>
      </c>
      <c r="B17" s="118">
        <v>617.49630000000002</v>
      </c>
    </row>
    <row r="18" spans="1:2" ht="15" customHeight="1">
      <c r="A18" s="59" t="s">
        <v>169</v>
      </c>
      <c r="B18" s="118">
        <v>1910.1273000000001</v>
      </c>
    </row>
    <row r="19" spans="1:2" ht="15" customHeight="1">
      <c r="A19" s="59" t="s">
        <v>170</v>
      </c>
      <c r="B19" s="118">
        <v>10</v>
      </c>
    </row>
    <row r="20" spans="1:2" ht="15" customHeight="1">
      <c r="A20" s="59" t="s">
        <v>171</v>
      </c>
      <c r="B20" s="118">
        <v>929.9162</v>
      </c>
    </row>
    <row r="21" spans="1:2" ht="15" customHeight="1">
      <c r="A21" s="59" t="s">
        <v>162</v>
      </c>
      <c r="B21" s="118">
        <v>606.03470000000004</v>
      </c>
    </row>
    <row r="22" spans="1:2" ht="15" customHeight="1">
      <c r="A22" s="59" t="s">
        <v>163</v>
      </c>
      <c r="B22" s="118">
        <v>158.69999999999999</v>
      </c>
    </row>
    <row r="23" spans="1:2" ht="15" customHeight="1">
      <c r="A23" s="59" t="s">
        <v>172</v>
      </c>
      <c r="B23" s="118">
        <v>8.4</v>
      </c>
    </row>
    <row r="24" spans="1:2" ht="15" customHeight="1">
      <c r="A24" s="59" t="s">
        <v>169</v>
      </c>
      <c r="B24" s="118">
        <v>156.78149999999999</v>
      </c>
    </row>
    <row r="25" spans="1:2" ht="15" customHeight="1">
      <c r="A25" s="59" t="s">
        <v>173</v>
      </c>
      <c r="B25" s="118">
        <v>1085.6818000000001</v>
      </c>
    </row>
    <row r="26" spans="1:2" ht="15" customHeight="1">
      <c r="A26" s="59" t="s">
        <v>162</v>
      </c>
      <c r="B26" s="118">
        <v>711.04579999999999</v>
      </c>
    </row>
    <row r="27" spans="1:2" ht="15" customHeight="1">
      <c r="A27" s="59" t="s">
        <v>174</v>
      </c>
      <c r="B27" s="118">
        <v>14.73</v>
      </c>
    </row>
    <row r="28" spans="1:2" ht="15" customHeight="1">
      <c r="A28" s="59" t="s">
        <v>175</v>
      </c>
      <c r="B28" s="118">
        <v>5.7</v>
      </c>
    </row>
    <row r="29" spans="1:2" ht="15" customHeight="1">
      <c r="A29" s="59" t="s">
        <v>176</v>
      </c>
      <c r="B29" s="118">
        <v>40.5</v>
      </c>
    </row>
    <row r="30" spans="1:2" ht="15" customHeight="1">
      <c r="A30" s="59" t="s">
        <v>177</v>
      </c>
      <c r="B30" s="118">
        <v>56.706000000000003</v>
      </c>
    </row>
    <row r="31" spans="1:2" ht="15" customHeight="1">
      <c r="A31" s="59" t="s">
        <v>178</v>
      </c>
      <c r="B31" s="118">
        <v>257</v>
      </c>
    </row>
    <row r="32" spans="1:2" ht="15" customHeight="1">
      <c r="A32" s="59" t="s">
        <v>179</v>
      </c>
      <c r="B32" s="118">
        <v>2052.6093999999998</v>
      </c>
    </row>
    <row r="33" spans="1:2" ht="15" customHeight="1">
      <c r="A33" s="59" t="s">
        <v>162</v>
      </c>
      <c r="B33" s="118">
        <v>766.98940000000005</v>
      </c>
    </row>
    <row r="34" spans="1:2" ht="15" customHeight="1">
      <c r="A34" s="59" t="s">
        <v>163</v>
      </c>
      <c r="B34" s="118">
        <v>413.60500000000002</v>
      </c>
    </row>
    <row r="35" spans="1:2" ht="15" customHeight="1">
      <c r="A35" s="59" t="s">
        <v>180</v>
      </c>
      <c r="B35" s="118">
        <v>164.92</v>
      </c>
    </row>
    <row r="36" spans="1:2" ht="15" customHeight="1">
      <c r="A36" s="59" t="s">
        <v>169</v>
      </c>
      <c r="B36" s="118">
        <v>707.09500000000003</v>
      </c>
    </row>
    <row r="37" spans="1:2" ht="15" customHeight="1">
      <c r="A37" s="59" t="s">
        <v>181</v>
      </c>
      <c r="B37" s="118">
        <v>762.18489999999997</v>
      </c>
    </row>
    <row r="38" spans="1:2" ht="15" customHeight="1">
      <c r="A38" s="59" t="s">
        <v>162</v>
      </c>
      <c r="B38" s="118">
        <v>404.88549999999998</v>
      </c>
    </row>
    <row r="39" spans="1:2" ht="15" customHeight="1">
      <c r="A39" s="59" t="s">
        <v>182</v>
      </c>
      <c r="B39" s="118">
        <v>160</v>
      </c>
    </row>
    <row r="40" spans="1:2" ht="15" customHeight="1">
      <c r="A40" s="59" t="s">
        <v>169</v>
      </c>
      <c r="B40" s="118">
        <v>197.29939999999999</v>
      </c>
    </row>
    <row r="41" spans="1:2" ht="15" customHeight="1">
      <c r="A41" s="59" t="s">
        <v>183</v>
      </c>
      <c r="B41" s="118">
        <v>310.24040000000002</v>
      </c>
    </row>
    <row r="42" spans="1:2" ht="15" customHeight="1">
      <c r="A42" s="59" t="s">
        <v>162</v>
      </c>
      <c r="B42" s="118">
        <v>304.34039999999999</v>
      </c>
    </row>
    <row r="43" spans="1:2" ht="15" customHeight="1">
      <c r="A43" s="59" t="s">
        <v>163</v>
      </c>
      <c r="B43" s="118">
        <v>5.9</v>
      </c>
    </row>
    <row r="44" spans="1:2" ht="15" customHeight="1">
      <c r="A44" s="59" t="s">
        <v>184</v>
      </c>
      <c r="B44" s="118">
        <v>1716.2146</v>
      </c>
    </row>
    <row r="45" spans="1:2" ht="15" customHeight="1">
      <c r="A45" s="59" t="s">
        <v>162</v>
      </c>
      <c r="B45" s="118">
        <v>1368.5364999999999</v>
      </c>
    </row>
    <row r="46" spans="1:2" ht="15" customHeight="1">
      <c r="A46" s="59" t="s">
        <v>163</v>
      </c>
      <c r="B46" s="118">
        <v>328.5</v>
      </c>
    </row>
    <row r="47" spans="1:2" ht="15" customHeight="1">
      <c r="A47" s="59" t="s">
        <v>169</v>
      </c>
      <c r="B47" s="118">
        <v>19.178100000000001</v>
      </c>
    </row>
    <row r="48" spans="1:2" ht="15" customHeight="1">
      <c r="A48" s="59" t="s">
        <v>185</v>
      </c>
      <c r="B48" s="118">
        <v>1978.8389</v>
      </c>
    </row>
    <row r="49" spans="1:2" ht="15" customHeight="1">
      <c r="A49" s="59" t="s">
        <v>162</v>
      </c>
      <c r="B49" s="118">
        <v>1057.6259</v>
      </c>
    </row>
    <row r="50" spans="1:2" ht="15" customHeight="1">
      <c r="A50" s="59" t="s">
        <v>163</v>
      </c>
      <c r="B50" s="118">
        <v>171.55</v>
      </c>
    </row>
    <row r="51" spans="1:2" ht="15" customHeight="1">
      <c r="A51" s="59" t="s">
        <v>186</v>
      </c>
      <c r="B51" s="118">
        <v>276.3</v>
      </c>
    </row>
    <row r="52" spans="1:2" ht="15" customHeight="1">
      <c r="A52" s="59" t="s">
        <v>169</v>
      </c>
      <c r="B52" s="118">
        <v>473.363</v>
      </c>
    </row>
    <row r="53" spans="1:2" ht="15" customHeight="1">
      <c r="A53" s="59" t="s">
        <v>187</v>
      </c>
      <c r="B53" s="118">
        <v>360.08749999999998</v>
      </c>
    </row>
    <row r="54" spans="1:2" ht="15" customHeight="1">
      <c r="A54" s="59" t="s">
        <v>162</v>
      </c>
      <c r="B54" s="118">
        <v>246.6275</v>
      </c>
    </row>
    <row r="55" spans="1:2" ht="15" customHeight="1">
      <c r="A55" s="59" t="s">
        <v>163</v>
      </c>
      <c r="B55" s="118">
        <v>113.46</v>
      </c>
    </row>
    <row r="56" spans="1:2" ht="15" customHeight="1">
      <c r="A56" s="59" t="s">
        <v>188</v>
      </c>
      <c r="B56" s="118">
        <v>762.29349999999999</v>
      </c>
    </row>
    <row r="57" spans="1:2" ht="15" customHeight="1">
      <c r="A57" s="59" t="s">
        <v>162</v>
      </c>
      <c r="B57" s="118">
        <v>533.35479999999995</v>
      </c>
    </row>
    <row r="58" spans="1:2" ht="15" customHeight="1">
      <c r="A58" s="59" t="s">
        <v>163</v>
      </c>
      <c r="B58" s="118">
        <v>170.32</v>
      </c>
    </row>
    <row r="59" spans="1:2" ht="15" customHeight="1">
      <c r="A59" s="59" t="s">
        <v>169</v>
      </c>
      <c r="B59" s="118">
        <v>58.618699999999997</v>
      </c>
    </row>
    <row r="60" spans="1:2" ht="15" customHeight="1">
      <c r="A60" s="59" t="s">
        <v>189</v>
      </c>
      <c r="B60" s="118">
        <v>1465.4303</v>
      </c>
    </row>
    <row r="61" spans="1:2" ht="15" customHeight="1">
      <c r="A61" s="59" t="s">
        <v>162</v>
      </c>
      <c r="B61" s="118">
        <v>773.61350000000004</v>
      </c>
    </row>
    <row r="62" spans="1:2" ht="15" customHeight="1">
      <c r="A62" s="59" t="s">
        <v>163</v>
      </c>
      <c r="B62" s="118">
        <v>653.77</v>
      </c>
    </row>
    <row r="63" spans="1:2" ht="15" customHeight="1">
      <c r="A63" s="59" t="s">
        <v>169</v>
      </c>
      <c r="B63" s="118">
        <v>38.046799999999998</v>
      </c>
    </row>
    <row r="64" spans="1:2" ht="15" customHeight="1">
      <c r="A64" s="59" t="s">
        <v>190</v>
      </c>
      <c r="B64" s="118">
        <v>1131.2934</v>
      </c>
    </row>
    <row r="65" spans="1:2" ht="15" customHeight="1">
      <c r="A65" s="59" t="s">
        <v>162</v>
      </c>
      <c r="B65" s="118">
        <v>506.99970000000002</v>
      </c>
    </row>
    <row r="66" spans="1:2" ht="15" customHeight="1">
      <c r="A66" s="59" t="s">
        <v>163</v>
      </c>
      <c r="B66" s="118">
        <v>451.03500000000003</v>
      </c>
    </row>
    <row r="67" spans="1:2" ht="15" customHeight="1">
      <c r="A67" s="59" t="s">
        <v>169</v>
      </c>
      <c r="B67" s="118">
        <v>173.2587</v>
      </c>
    </row>
    <row r="68" spans="1:2" ht="15" customHeight="1">
      <c r="A68" s="59" t="s">
        <v>191</v>
      </c>
      <c r="B68" s="118">
        <v>1313.0583999999999</v>
      </c>
    </row>
    <row r="69" spans="1:2" ht="15" customHeight="1">
      <c r="A69" s="59" t="s">
        <v>162</v>
      </c>
      <c r="B69" s="118">
        <v>448.8107</v>
      </c>
    </row>
    <row r="70" spans="1:2" ht="15" customHeight="1">
      <c r="A70" s="59" t="s">
        <v>163</v>
      </c>
      <c r="B70" s="118">
        <v>548.57000000000005</v>
      </c>
    </row>
    <row r="71" spans="1:2" ht="15" customHeight="1">
      <c r="A71" s="59" t="s">
        <v>169</v>
      </c>
      <c r="B71" s="118">
        <v>315.67770000000002</v>
      </c>
    </row>
    <row r="72" spans="1:2" ht="15" customHeight="1">
      <c r="A72" s="59" t="s">
        <v>192</v>
      </c>
      <c r="B72" s="118">
        <v>524.2998</v>
      </c>
    </row>
    <row r="73" spans="1:2" ht="15" customHeight="1">
      <c r="A73" s="59" t="s">
        <v>162</v>
      </c>
      <c r="B73" s="118">
        <v>368.94979999999998</v>
      </c>
    </row>
    <row r="74" spans="1:2" ht="15" customHeight="1">
      <c r="A74" s="59" t="s">
        <v>163</v>
      </c>
      <c r="B74" s="118">
        <v>155.35</v>
      </c>
    </row>
    <row r="75" spans="1:2" ht="15" customHeight="1">
      <c r="A75" s="59" t="s">
        <v>193</v>
      </c>
      <c r="B75" s="118">
        <v>880.18010000000004</v>
      </c>
    </row>
    <row r="76" spans="1:2" ht="15" customHeight="1">
      <c r="A76" s="59" t="s">
        <v>162</v>
      </c>
      <c r="B76" s="118">
        <v>540.63900000000001</v>
      </c>
    </row>
    <row r="77" spans="1:2" ht="15" customHeight="1">
      <c r="A77" s="59" t="s">
        <v>163</v>
      </c>
      <c r="B77" s="118">
        <v>21.5</v>
      </c>
    </row>
    <row r="78" spans="1:2" ht="15" customHeight="1">
      <c r="A78" s="59" t="s">
        <v>169</v>
      </c>
      <c r="B78" s="118">
        <v>318.04109999999997</v>
      </c>
    </row>
    <row r="79" spans="1:2" ht="15" customHeight="1">
      <c r="A79" s="59" t="s">
        <v>194</v>
      </c>
      <c r="B79" s="118">
        <v>5555.2660999999998</v>
      </c>
    </row>
    <row r="80" spans="1:2" ht="15" customHeight="1">
      <c r="A80" s="59" t="s">
        <v>162</v>
      </c>
      <c r="B80" s="118">
        <v>4982.3380999999999</v>
      </c>
    </row>
    <row r="81" spans="1:2" ht="15" customHeight="1">
      <c r="A81" s="59" t="s">
        <v>163</v>
      </c>
      <c r="B81" s="118">
        <v>33.08</v>
      </c>
    </row>
    <row r="82" spans="1:2" ht="15" customHeight="1">
      <c r="A82" s="59" t="s">
        <v>195</v>
      </c>
      <c r="B82" s="118">
        <v>393.36</v>
      </c>
    </row>
    <row r="83" spans="1:2" ht="15" customHeight="1">
      <c r="A83" s="59" t="s">
        <v>196</v>
      </c>
      <c r="B83" s="118">
        <v>25</v>
      </c>
    </row>
    <row r="84" spans="1:2" ht="15" customHeight="1">
      <c r="A84" s="59" t="s">
        <v>197</v>
      </c>
      <c r="B84" s="118">
        <v>73.938000000000002</v>
      </c>
    </row>
    <row r="85" spans="1:2" ht="15" customHeight="1">
      <c r="A85" s="59" t="s">
        <v>198</v>
      </c>
      <c r="B85" s="118">
        <v>15.55</v>
      </c>
    </row>
    <row r="86" spans="1:2" ht="15" customHeight="1">
      <c r="A86" s="59" t="s">
        <v>199</v>
      </c>
      <c r="B86" s="118">
        <v>14</v>
      </c>
    </row>
    <row r="87" spans="1:2" ht="15" customHeight="1">
      <c r="A87" s="59" t="s">
        <v>200</v>
      </c>
      <c r="B87" s="118">
        <v>8</v>
      </c>
    </row>
    <row r="88" spans="1:2" ht="15" customHeight="1">
      <c r="A88" s="59" t="s">
        <v>201</v>
      </c>
      <c r="B88" s="118">
        <v>10</v>
      </c>
    </row>
    <row r="89" spans="1:2" ht="15" customHeight="1">
      <c r="A89" s="59" t="s">
        <v>202</v>
      </c>
      <c r="B89" s="118">
        <v>2886.8089</v>
      </c>
    </row>
    <row r="90" spans="1:2" ht="15" customHeight="1">
      <c r="A90" s="59" t="s">
        <v>203</v>
      </c>
      <c r="B90" s="118">
        <v>2886.8089</v>
      </c>
    </row>
    <row r="91" spans="1:2" ht="15" customHeight="1">
      <c r="A91" s="59" t="s">
        <v>204</v>
      </c>
      <c r="B91" s="118">
        <f>B92+B98+B103+B109+B116</f>
        <v>47367.746099999997</v>
      </c>
    </row>
    <row r="92" spans="1:2" ht="15" customHeight="1">
      <c r="A92" s="59" t="s">
        <v>205</v>
      </c>
      <c r="B92" s="118">
        <v>33498</v>
      </c>
    </row>
    <row r="93" spans="1:2" ht="15" customHeight="1">
      <c r="A93" s="59" t="s">
        <v>162</v>
      </c>
      <c r="B93" s="118">
        <v>20449.518700000001</v>
      </c>
    </row>
    <row r="94" spans="1:2" ht="15" customHeight="1">
      <c r="A94" s="59" t="s">
        <v>163</v>
      </c>
      <c r="B94" s="146">
        <f>1945.9605+787</f>
        <v>2732.9605000000001</v>
      </c>
    </row>
    <row r="95" spans="1:2" ht="15" customHeight="1">
      <c r="A95" s="59" t="s">
        <v>395</v>
      </c>
      <c r="B95" s="146">
        <v>4618</v>
      </c>
    </row>
    <row r="96" spans="1:2" ht="15" customHeight="1">
      <c r="A96" s="59" t="s">
        <v>396</v>
      </c>
      <c r="B96" s="146">
        <v>5173</v>
      </c>
    </row>
    <row r="97" spans="1:2" ht="15" customHeight="1">
      <c r="A97" s="59" t="s">
        <v>206</v>
      </c>
      <c r="B97" s="118">
        <v>524.375</v>
      </c>
    </row>
    <row r="98" spans="1:2" ht="15" customHeight="1">
      <c r="A98" s="59" t="s">
        <v>207</v>
      </c>
      <c r="B98" s="118">
        <v>2636.53</v>
      </c>
    </row>
    <row r="99" spans="1:2" ht="15" customHeight="1">
      <c r="A99" s="59" t="s">
        <v>162</v>
      </c>
      <c r="B99" s="118">
        <v>2214.7687000000001</v>
      </c>
    </row>
    <row r="100" spans="1:2" ht="15" customHeight="1">
      <c r="A100" s="59" t="s">
        <v>163</v>
      </c>
      <c r="B100" s="118">
        <v>333.31</v>
      </c>
    </row>
    <row r="101" spans="1:2" ht="15" customHeight="1">
      <c r="A101" s="59" t="s">
        <v>169</v>
      </c>
      <c r="B101" s="118">
        <v>80.951300000000003</v>
      </c>
    </row>
    <row r="102" spans="1:2" ht="15" customHeight="1">
      <c r="A102" s="59" t="s">
        <v>208</v>
      </c>
      <c r="B102" s="118">
        <v>7.5</v>
      </c>
    </row>
    <row r="103" spans="1:2" ht="15" customHeight="1">
      <c r="A103" s="59" t="s">
        <v>209</v>
      </c>
      <c r="B103" s="118">
        <v>4900.6307999999999</v>
      </c>
    </row>
    <row r="104" spans="1:2" ht="15" customHeight="1">
      <c r="A104" s="59" t="s">
        <v>162</v>
      </c>
      <c r="B104" s="118">
        <v>3583.2429999999999</v>
      </c>
    </row>
    <row r="105" spans="1:2" ht="15" customHeight="1">
      <c r="A105" s="59" t="s">
        <v>163</v>
      </c>
      <c r="B105" s="118">
        <v>512</v>
      </c>
    </row>
    <row r="106" spans="1:2" ht="15" customHeight="1">
      <c r="A106" s="59" t="s">
        <v>210</v>
      </c>
      <c r="B106" s="118">
        <v>268.83999999999997</v>
      </c>
    </row>
    <row r="107" spans="1:2" ht="15" customHeight="1">
      <c r="A107" s="59" t="s">
        <v>211</v>
      </c>
      <c r="B107" s="118">
        <v>40</v>
      </c>
    </row>
    <row r="108" spans="1:2" ht="15" customHeight="1">
      <c r="A108" s="59" t="s">
        <v>169</v>
      </c>
      <c r="B108" s="118">
        <v>496.5478</v>
      </c>
    </row>
    <row r="109" spans="1:2" ht="15" customHeight="1">
      <c r="A109" s="59" t="s">
        <v>212</v>
      </c>
      <c r="B109" s="118">
        <v>1788.9765</v>
      </c>
    </row>
    <row r="110" spans="1:2" ht="15" customHeight="1">
      <c r="A110" s="59" t="s">
        <v>162</v>
      </c>
      <c r="B110" s="118">
        <v>1149.7901999999999</v>
      </c>
    </row>
    <row r="111" spans="1:2" ht="15" customHeight="1">
      <c r="A111" s="59" t="s">
        <v>163</v>
      </c>
      <c r="B111" s="118">
        <v>32.299999999999997</v>
      </c>
    </row>
    <row r="112" spans="1:2" ht="15" customHeight="1">
      <c r="A112" s="59" t="s">
        <v>213</v>
      </c>
      <c r="B112" s="118">
        <v>402.01929999999999</v>
      </c>
    </row>
    <row r="113" spans="1:3" ht="15" customHeight="1">
      <c r="A113" s="59" t="s">
        <v>214</v>
      </c>
      <c r="B113" s="118">
        <v>89</v>
      </c>
      <c r="C113" s="60"/>
    </row>
    <row r="114" spans="1:3" ht="15" customHeight="1">
      <c r="A114" s="59" t="s">
        <v>215</v>
      </c>
      <c r="B114" s="118">
        <v>41.2</v>
      </c>
    </row>
    <row r="115" spans="1:3" ht="15" customHeight="1">
      <c r="A115" s="59" t="s">
        <v>216</v>
      </c>
      <c r="B115" s="118">
        <v>74.667000000000002</v>
      </c>
    </row>
    <row r="116" spans="1:3" ht="15" customHeight="1">
      <c r="A116" s="59" t="s">
        <v>217</v>
      </c>
      <c r="B116" s="118">
        <v>4543.6088</v>
      </c>
    </row>
    <row r="117" spans="1:3" ht="15" customHeight="1">
      <c r="A117" s="59" t="s">
        <v>218</v>
      </c>
      <c r="B117" s="118">
        <v>4544</v>
      </c>
    </row>
    <row r="118" spans="1:3" ht="15" customHeight="1">
      <c r="A118" s="59" t="s">
        <v>220</v>
      </c>
      <c r="B118" s="118">
        <f>B119+B122+B127+B129+B132+B135</f>
        <v>81327.551299999992</v>
      </c>
    </row>
    <row r="119" spans="1:3" ht="15" customHeight="1">
      <c r="A119" s="59" t="s">
        <v>219</v>
      </c>
      <c r="B119" s="118">
        <v>630.49509999999998</v>
      </c>
    </row>
    <row r="120" spans="1:3" ht="15" customHeight="1">
      <c r="A120" s="59" t="s">
        <v>162</v>
      </c>
      <c r="B120" s="118">
        <v>467.89510000000001</v>
      </c>
    </row>
    <row r="121" spans="1:3" ht="15" customHeight="1">
      <c r="A121" s="59" t="s">
        <v>163</v>
      </c>
      <c r="B121" s="118">
        <v>162.6</v>
      </c>
    </row>
    <row r="122" spans="1:3" ht="15" customHeight="1">
      <c r="A122" s="59" t="s">
        <v>225</v>
      </c>
      <c r="B122" s="118">
        <v>75813.558699999994</v>
      </c>
    </row>
    <row r="123" spans="1:3" ht="15" customHeight="1">
      <c r="A123" s="59" t="s">
        <v>221</v>
      </c>
      <c r="B123" s="118">
        <v>16027.398999999999</v>
      </c>
    </row>
    <row r="124" spans="1:3" ht="15" customHeight="1">
      <c r="A124" s="59" t="s">
        <v>222</v>
      </c>
      <c r="B124" s="118">
        <v>32962.637000000002</v>
      </c>
    </row>
    <row r="125" spans="1:3" ht="15" customHeight="1">
      <c r="A125" s="59" t="s">
        <v>223</v>
      </c>
      <c r="B125" s="118">
        <v>17866.124500000002</v>
      </c>
    </row>
    <row r="126" spans="1:3" ht="15" customHeight="1">
      <c r="A126" s="59" t="s">
        <v>224</v>
      </c>
      <c r="B126" s="118">
        <v>8957.3981999999996</v>
      </c>
    </row>
    <row r="127" spans="1:3" ht="15" customHeight="1">
      <c r="A127" s="59" t="s">
        <v>226</v>
      </c>
      <c r="B127" s="118">
        <v>732.32360000000006</v>
      </c>
    </row>
    <row r="128" spans="1:3" ht="15" customHeight="1">
      <c r="A128" s="59" t="s">
        <v>227</v>
      </c>
      <c r="B128" s="118">
        <v>732.32360000000006</v>
      </c>
    </row>
    <row r="129" spans="1:3" ht="15" customHeight="1">
      <c r="A129" s="59" t="s">
        <v>230</v>
      </c>
      <c r="B129" s="118">
        <v>1646.1739</v>
      </c>
    </row>
    <row r="130" spans="1:3" ht="15" customHeight="1">
      <c r="A130" s="59" t="s">
        <v>228</v>
      </c>
      <c r="B130" s="118">
        <v>1260.2819</v>
      </c>
      <c r="C130" s="60"/>
    </row>
    <row r="131" spans="1:3" ht="15" customHeight="1">
      <c r="A131" s="59" t="s">
        <v>229</v>
      </c>
      <c r="B131" s="118">
        <v>385.892</v>
      </c>
    </row>
    <row r="132" spans="1:3" ht="15" customHeight="1">
      <c r="A132" s="59" t="s">
        <v>231</v>
      </c>
      <c r="B132" s="118">
        <v>2065</v>
      </c>
    </row>
    <row r="133" spans="1:3" ht="15" customHeight="1">
      <c r="A133" s="59" t="s">
        <v>232</v>
      </c>
      <c r="B133" s="118">
        <v>1641.8</v>
      </c>
    </row>
    <row r="134" spans="1:3" ht="15" customHeight="1">
      <c r="A134" s="59" t="s">
        <v>233</v>
      </c>
      <c r="B134" s="118">
        <v>423.2</v>
      </c>
    </row>
    <row r="135" spans="1:3" ht="15" customHeight="1">
      <c r="A135" s="59" t="s">
        <v>234</v>
      </c>
      <c r="B135" s="118">
        <v>440</v>
      </c>
    </row>
    <row r="136" spans="1:3" ht="15" customHeight="1">
      <c r="A136" s="59" t="s">
        <v>235</v>
      </c>
      <c r="B136" s="118">
        <v>440</v>
      </c>
    </row>
    <row r="137" spans="1:3" ht="15" customHeight="1">
      <c r="A137" s="59" t="s">
        <v>381</v>
      </c>
      <c r="B137" s="118">
        <f>B138+B141+B143+B145</f>
        <v>14950.981300000001</v>
      </c>
    </row>
    <row r="138" spans="1:3" ht="15" customHeight="1">
      <c r="A138" s="59" t="s">
        <v>236</v>
      </c>
      <c r="B138" s="118">
        <v>426.6352</v>
      </c>
    </row>
    <row r="139" spans="1:3" ht="15" customHeight="1">
      <c r="A139" s="59" t="s">
        <v>382</v>
      </c>
      <c r="B139" s="118">
        <v>379.6352</v>
      </c>
    </row>
    <row r="140" spans="1:3" ht="15" customHeight="1">
      <c r="A140" s="59" t="s">
        <v>238</v>
      </c>
      <c r="B140" s="118">
        <v>47</v>
      </c>
      <c r="C140" s="60"/>
    </row>
    <row r="141" spans="1:3" ht="15" customHeight="1">
      <c r="A141" s="59" t="s">
        <v>239</v>
      </c>
      <c r="B141" s="118">
        <v>11257.3333</v>
      </c>
    </row>
    <row r="142" spans="1:3" ht="15" customHeight="1">
      <c r="A142" s="59" t="s">
        <v>240</v>
      </c>
      <c r="B142" s="118">
        <v>11257.3333</v>
      </c>
    </row>
    <row r="143" spans="1:3" ht="15" customHeight="1">
      <c r="A143" s="59" t="s">
        <v>383</v>
      </c>
      <c r="B143" s="118">
        <v>106</v>
      </c>
    </row>
    <row r="144" spans="1:3" ht="15" customHeight="1">
      <c r="A144" s="59" t="s">
        <v>241</v>
      </c>
      <c r="B144" s="118">
        <v>106</v>
      </c>
    </row>
    <row r="145" spans="1:3" ht="15" customHeight="1">
      <c r="A145" s="59" t="s">
        <v>242</v>
      </c>
      <c r="B145" s="118">
        <v>3161.0128</v>
      </c>
    </row>
    <row r="146" spans="1:3" ht="15" customHeight="1">
      <c r="A146" s="59" t="s">
        <v>243</v>
      </c>
      <c r="B146" s="118">
        <v>3161.0128</v>
      </c>
    </row>
    <row r="147" spans="1:3" ht="15" customHeight="1">
      <c r="A147" s="59" t="s">
        <v>399</v>
      </c>
      <c r="B147" s="118">
        <f>B148+B156+B158+B160</f>
        <v>7997.9368999999997</v>
      </c>
    </row>
    <row r="148" spans="1:3" ht="15" customHeight="1">
      <c r="A148" s="59" t="s">
        <v>244</v>
      </c>
      <c r="B148" s="118">
        <v>4923.2367999999997</v>
      </c>
    </row>
    <row r="149" spans="1:3" ht="15" customHeight="1">
      <c r="A149" s="59" t="s">
        <v>237</v>
      </c>
      <c r="B149" s="118">
        <v>285.46449999999999</v>
      </c>
    </row>
    <row r="150" spans="1:3" ht="15" customHeight="1">
      <c r="A150" s="59" t="s">
        <v>238</v>
      </c>
      <c r="B150" s="118">
        <v>45</v>
      </c>
    </row>
    <row r="151" spans="1:3" ht="15" customHeight="1">
      <c r="A151" s="59" t="s">
        <v>245</v>
      </c>
      <c r="B151" s="118">
        <v>415.15410000000003</v>
      </c>
    </row>
    <row r="152" spans="1:3" ht="15" customHeight="1">
      <c r="A152" s="59" t="s">
        <v>246</v>
      </c>
      <c r="B152" s="118">
        <v>56</v>
      </c>
    </row>
    <row r="153" spans="1:3" ht="15" customHeight="1">
      <c r="A153" s="59" t="s">
        <v>247</v>
      </c>
      <c r="B153" s="118">
        <v>3057.5367999999999</v>
      </c>
    </row>
    <row r="154" spans="1:3" ht="15.75" customHeight="1">
      <c r="A154" s="59" t="s">
        <v>248</v>
      </c>
      <c r="B154" s="118">
        <v>253.52440000000001</v>
      </c>
    </row>
    <row r="155" spans="1:3" ht="16.5" customHeight="1">
      <c r="A155" s="59" t="s">
        <v>249</v>
      </c>
      <c r="B155" s="118">
        <v>810.55700000000002</v>
      </c>
      <c r="C155" s="60"/>
    </row>
    <row r="156" spans="1:3" ht="16.5" customHeight="1">
      <c r="A156" s="59" t="s">
        <v>250</v>
      </c>
      <c r="B156" s="118">
        <v>79.42</v>
      </c>
      <c r="C156" s="60"/>
    </row>
    <row r="157" spans="1:3">
      <c r="A157" s="59" t="s">
        <v>251</v>
      </c>
      <c r="B157" s="118">
        <v>79.42</v>
      </c>
    </row>
    <row r="158" spans="1:3">
      <c r="A158" s="59" t="s">
        <v>252</v>
      </c>
      <c r="B158" s="118">
        <v>209.21680000000001</v>
      </c>
    </row>
    <row r="159" spans="1:3">
      <c r="A159" s="59" t="s">
        <v>253</v>
      </c>
      <c r="B159" s="118">
        <v>209.21680000000001</v>
      </c>
    </row>
    <row r="160" spans="1:3">
      <c r="A160" s="59" t="s">
        <v>254</v>
      </c>
      <c r="B160" s="118">
        <v>2786.0632999999998</v>
      </c>
    </row>
    <row r="161" spans="1:2">
      <c r="A161" s="59" t="s">
        <v>255</v>
      </c>
      <c r="B161" s="118">
        <v>306.9633</v>
      </c>
    </row>
    <row r="162" spans="1:2">
      <c r="A162" s="59" t="s">
        <v>256</v>
      </c>
      <c r="B162" s="118">
        <v>2479.1</v>
      </c>
    </row>
    <row r="163" spans="1:2">
      <c r="A163" s="59" t="s">
        <v>257</v>
      </c>
      <c r="B163" s="118">
        <f>B164+B174+B181+B189+B194+B200+B205+B208+B215+B218+B220+B223+B225+B227+B229</f>
        <v>79627.447899999999</v>
      </c>
    </row>
    <row r="164" spans="1:2">
      <c r="A164" s="59" t="s">
        <v>258</v>
      </c>
      <c r="B164" s="118">
        <v>10051.883</v>
      </c>
    </row>
    <row r="165" spans="1:2">
      <c r="A165" s="59" t="s">
        <v>237</v>
      </c>
      <c r="B165" s="118">
        <v>1462.9416000000001</v>
      </c>
    </row>
    <row r="166" spans="1:2">
      <c r="A166" s="59" t="s">
        <v>238</v>
      </c>
      <c r="B166" s="118">
        <v>791.63720000000001</v>
      </c>
    </row>
    <row r="167" spans="1:2">
      <c r="A167" s="59" t="s">
        <v>259</v>
      </c>
      <c r="B167" s="118">
        <v>96.1</v>
      </c>
    </row>
    <row r="168" spans="1:2">
      <c r="A168" s="59" t="s">
        <v>260</v>
      </c>
      <c r="B168" s="118">
        <v>8.5822000000000003</v>
      </c>
    </row>
    <row r="169" spans="1:2">
      <c r="A169" s="59" t="s">
        <v>261</v>
      </c>
      <c r="B169" s="118">
        <v>97</v>
      </c>
    </row>
    <row r="170" spans="1:2">
      <c r="A170" s="59" t="s">
        <v>262</v>
      </c>
      <c r="B170" s="118">
        <v>36.299999999999997</v>
      </c>
    </row>
    <row r="171" spans="1:2">
      <c r="A171" s="59" t="s">
        <v>263</v>
      </c>
      <c r="B171" s="118">
        <v>50</v>
      </c>
    </row>
    <row r="172" spans="1:2">
      <c r="A172" s="59" t="s">
        <v>264</v>
      </c>
      <c r="B172" s="118">
        <v>50.167999999999999</v>
      </c>
    </row>
    <row r="173" spans="1:2">
      <c r="A173" s="59" t="s">
        <v>265</v>
      </c>
      <c r="B173" s="118">
        <v>7459.1540000000005</v>
      </c>
    </row>
    <row r="174" spans="1:2">
      <c r="A174" s="59" t="s">
        <v>266</v>
      </c>
      <c r="B174" s="118">
        <v>3856</v>
      </c>
    </row>
    <row r="175" spans="1:2">
      <c r="A175" s="59" t="s">
        <v>237</v>
      </c>
      <c r="B175" s="118">
        <v>442.34870000000001</v>
      </c>
    </row>
    <row r="176" spans="1:2">
      <c r="A176" s="59" t="s">
        <v>238</v>
      </c>
      <c r="B176" s="118">
        <v>112</v>
      </c>
    </row>
    <row r="177" spans="1:2">
      <c r="A177" s="59" t="s">
        <v>267</v>
      </c>
      <c r="B177" s="118">
        <v>552</v>
      </c>
    </row>
    <row r="178" spans="1:2">
      <c r="A178" s="59" t="s">
        <v>268</v>
      </c>
      <c r="B178" s="118">
        <v>22.7</v>
      </c>
    </row>
    <row r="179" spans="1:2">
      <c r="A179" s="59" t="s">
        <v>269</v>
      </c>
      <c r="B179" s="118">
        <v>2154</v>
      </c>
    </row>
    <row r="180" spans="1:2">
      <c r="A180" s="59" t="s">
        <v>270</v>
      </c>
      <c r="B180" s="118">
        <v>572.70360000000005</v>
      </c>
    </row>
    <row r="181" spans="1:2">
      <c r="A181" s="59" t="s">
        <v>271</v>
      </c>
      <c r="B181" s="118">
        <v>44621.305699999997</v>
      </c>
    </row>
    <row r="182" spans="1:2">
      <c r="A182" s="59" t="s">
        <v>272</v>
      </c>
      <c r="B182" s="118">
        <v>1533.6874</v>
      </c>
    </row>
    <row r="183" spans="1:2">
      <c r="A183" s="59" t="s">
        <v>273</v>
      </c>
      <c r="B183" s="118">
        <v>3793.3065999999999</v>
      </c>
    </row>
    <row r="184" spans="1:2">
      <c r="A184" s="59" t="s">
        <v>274</v>
      </c>
      <c r="B184" s="118">
        <v>146.66460000000001</v>
      </c>
    </row>
    <row r="185" spans="1:2">
      <c r="A185" s="59" t="s">
        <v>275</v>
      </c>
      <c r="B185" s="118">
        <v>12287.7778</v>
      </c>
    </row>
    <row r="186" spans="1:2">
      <c r="A186" s="59" t="s">
        <v>276</v>
      </c>
      <c r="B186" s="118">
        <v>4493.2613000000001</v>
      </c>
    </row>
    <row r="187" spans="1:2">
      <c r="A187" s="59" t="s">
        <v>277</v>
      </c>
      <c r="B187" s="118">
        <v>22137</v>
      </c>
    </row>
    <row r="188" spans="1:2">
      <c r="A188" s="59" t="s">
        <v>278</v>
      </c>
      <c r="B188" s="118">
        <v>229.608</v>
      </c>
    </row>
    <row r="189" spans="1:2">
      <c r="A189" s="59" t="s">
        <v>279</v>
      </c>
      <c r="B189" s="118">
        <v>3706.1464000000001</v>
      </c>
    </row>
    <row r="190" spans="1:2">
      <c r="A190" s="59" t="s">
        <v>280</v>
      </c>
      <c r="B190" s="118">
        <v>44</v>
      </c>
    </row>
    <row r="191" spans="1:2">
      <c r="A191" s="59" t="s">
        <v>281</v>
      </c>
      <c r="B191" s="118">
        <v>658</v>
      </c>
    </row>
    <row r="192" spans="1:2">
      <c r="A192" s="59" t="s">
        <v>282</v>
      </c>
      <c r="B192" s="118">
        <v>2507.0264000000002</v>
      </c>
    </row>
    <row r="193" spans="1:2">
      <c r="A193" s="59" t="s">
        <v>283</v>
      </c>
      <c r="B193" s="118">
        <v>497.12</v>
      </c>
    </row>
    <row r="194" spans="1:2">
      <c r="A194" s="59" t="s">
        <v>284</v>
      </c>
      <c r="B194" s="118">
        <v>1144.7239999999999</v>
      </c>
    </row>
    <row r="195" spans="1:2">
      <c r="A195" s="59" t="s">
        <v>285</v>
      </c>
      <c r="B195" s="118">
        <v>10.6716</v>
      </c>
    </row>
    <row r="196" spans="1:2">
      <c r="A196" s="59" t="s">
        <v>286</v>
      </c>
      <c r="B196" s="118">
        <v>628.57709999999997</v>
      </c>
    </row>
    <row r="197" spans="1:2">
      <c r="A197" s="59" t="s">
        <v>287</v>
      </c>
      <c r="B197" s="118">
        <v>84.102099999999993</v>
      </c>
    </row>
    <row r="198" spans="1:2">
      <c r="A198" s="59" t="s">
        <v>288</v>
      </c>
      <c r="B198" s="118">
        <v>386.97320000000002</v>
      </c>
    </row>
    <row r="199" spans="1:2">
      <c r="A199" s="59" t="s">
        <v>289</v>
      </c>
      <c r="B199" s="118">
        <v>34.4</v>
      </c>
    </row>
    <row r="200" spans="1:2">
      <c r="A200" s="59" t="s">
        <v>290</v>
      </c>
      <c r="B200" s="118">
        <v>1862.4350999999999</v>
      </c>
    </row>
    <row r="201" spans="1:2">
      <c r="A201" s="59" t="s">
        <v>291</v>
      </c>
      <c r="B201" s="118">
        <v>339.32600000000002</v>
      </c>
    </row>
    <row r="202" spans="1:2">
      <c r="A202" s="59" t="s">
        <v>292</v>
      </c>
      <c r="B202" s="118">
        <v>1398.5091</v>
      </c>
    </row>
    <row r="203" spans="1:2">
      <c r="A203" s="59" t="s">
        <v>293</v>
      </c>
      <c r="B203" s="118">
        <v>111.6</v>
      </c>
    </row>
    <row r="204" spans="1:2">
      <c r="A204" s="59" t="s">
        <v>294</v>
      </c>
      <c r="B204" s="118">
        <v>13</v>
      </c>
    </row>
    <row r="205" spans="1:2">
      <c r="A205" s="59" t="s">
        <v>295</v>
      </c>
      <c r="B205" s="118">
        <v>4670.58</v>
      </c>
    </row>
    <row r="206" spans="1:2">
      <c r="A206" s="59" t="s">
        <v>296</v>
      </c>
      <c r="B206" s="118">
        <v>4572.58</v>
      </c>
    </row>
    <row r="207" spans="1:2">
      <c r="A207" s="59" t="s">
        <v>297</v>
      </c>
      <c r="B207" s="118">
        <v>98</v>
      </c>
    </row>
    <row r="208" spans="1:2">
      <c r="A208" s="59" t="s">
        <v>298</v>
      </c>
      <c r="B208" s="118">
        <v>5040.1692000000003</v>
      </c>
    </row>
    <row r="209" spans="1:3">
      <c r="A209" s="59" t="s">
        <v>237</v>
      </c>
      <c r="B209" s="118">
        <v>250.7345</v>
      </c>
    </row>
    <row r="210" spans="1:3">
      <c r="A210" s="59" t="s">
        <v>238</v>
      </c>
      <c r="B210" s="118">
        <v>5.95</v>
      </c>
    </row>
    <row r="211" spans="1:3">
      <c r="A211" s="59" t="s">
        <v>299</v>
      </c>
      <c r="B211" s="118">
        <v>472.9</v>
      </c>
    </row>
    <row r="212" spans="1:3">
      <c r="A212" s="59" t="s">
        <v>300</v>
      </c>
      <c r="B212" s="118">
        <v>324.45600000000002</v>
      </c>
    </row>
    <row r="213" spans="1:3">
      <c r="A213" s="59" t="s">
        <v>301</v>
      </c>
      <c r="B213" s="118">
        <v>1637.09</v>
      </c>
    </row>
    <row r="214" spans="1:3">
      <c r="A214" s="59" t="s">
        <v>302</v>
      </c>
      <c r="B214" s="118">
        <v>2349.0387000000001</v>
      </c>
      <c r="C214" s="60"/>
    </row>
    <row r="215" spans="1:3">
      <c r="A215" s="59" t="s">
        <v>303</v>
      </c>
      <c r="B215" s="118">
        <v>122.2894</v>
      </c>
    </row>
    <row r="216" spans="1:3">
      <c r="A216" s="59" t="s">
        <v>237</v>
      </c>
      <c r="B216" s="118">
        <v>88.4114</v>
      </c>
    </row>
    <row r="217" spans="1:3">
      <c r="A217" s="59" t="s">
        <v>238</v>
      </c>
      <c r="B217" s="118">
        <v>33.878</v>
      </c>
    </row>
    <row r="218" spans="1:3">
      <c r="A218" s="59" t="s">
        <v>304</v>
      </c>
      <c r="B218" s="118">
        <v>2550</v>
      </c>
    </row>
    <row r="219" spans="1:3">
      <c r="A219" s="59" t="s">
        <v>305</v>
      </c>
      <c r="B219" s="118">
        <v>2550</v>
      </c>
    </row>
    <row r="220" spans="1:3">
      <c r="A220" s="59" t="s">
        <v>308</v>
      </c>
      <c r="B220" s="118">
        <v>525.5</v>
      </c>
    </row>
    <row r="221" spans="1:3">
      <c r="A221" s="59" t="s">
        <v>306</v>
      </c>
      <c r="B221" s="118">
        <v>505</v>
      </c>
    </row>
    <row r="222" spans="1:3">
      <c r="A222" s="59" t="s">
        <v>307</v>
      </c>
      <c r="B222" s="118">
        <v>20.5</v>
      </c>
    </row>
    <row r="223" spans="1:3">
      <c r="A223" s="59" t="s">
        <v>309</v>
      </c>
      <c r="B223" s="118">
        <v>60.183999999999997</v>
      </c>
    </row>
    <row r="224" spans="1:3">
      <c r="A224" s="59" t="s">
        <v>310</v>
      </c>
      <c r="B224" s="118">
        <v>60.183999999999997</v>
      </c>
    </row>
    <row r="225" spans="1:2">
      <c r="A225" s="59" t="s">
        <v>311</v>
      </c>
      <c r="B225" s="118">
        <v>198</v>
      </c>
    </row>
    <row r="226" spans="1:2">
      <c r="A226" s="59" t="s">
        <v>312</v>
      </c>
      <c r="B226" s="118">
        <v>198</v>
      </c>
    </row>
    <row r="227" spans="1:2">
      <c r="A227" s="59" t="s">
        <v>397</v>
      </c>
      <c r="B227" s="118">
        <v>603</v>
      </c>
    </row>
    <row r="228" spans="1:2">
      <c r="A228" s="59" t="s">
        <v>398</v>
      </c>
      <c r="B228" s="118">
        <v>603</v>
      </c>
    </row>
    <row r="229" spans="1:2">
      <c r="A229" s="59" t="s">
        <v>313</v>
      </c>
      <c r="B229" s="118">
        <v>615.23109999999997</v>
      </c>
    </row>
    <row r="230" spans="1:2">
      <c r="A230" s="59" t="s">
        <v>314</v>
      </c>
      <c r="B230" s="118">
        <v>615.23109999999997</v>
      </c>
    </row>
    <row r="231" spans="1:2">
      <c r="A231" s="59" t="s">
        <v>315</v>
      </c>
      <c r="B231" s="118">
        <f>B232+B236+B238+B240+B246+B248+B251</f>
        <v>21745.488699999998</v>
      </c>
    </row>
    <row r="232" spans="1:2">
      <c r="A232" s="59" t="s">
        <v>316</v>
      </c>
      <c r="B232" s="118">
        <v>5954.9688999999998</v>
      </c>
    </row>
    <row r="233" spans="1:2">
      <c r="A233" s="59" t="s">
        <v>237</v>
      </c>
      <c r="B233" s="118">
        <v>641.68089999999995</v>
      </c>
    </row>
    <row r="234" spans="1:2">
      <c r="A234" s="59" t="s">
        <v>238</v>
      </c>
      <c r="B234" s="118">
        <v>5247.5118000000002</v>
      </c>
    </row>
    <row r="235" spans="1:2">
      <c r="A235" s="59" t="s">
        <v>318</v>
      </c>
      <c r="B235" s="118">
        <v>65.776200000000003</v>
      </c>
    </row>
    <row r="236" spans="1:2">
      <c r="A236" s="59" t="s">
        <v>317</v>
      </c>
      <c r="B236" s="118">
        <v>273.62619999999998</v>
      </c>
    </row>
    <row r="237" spans="1:2">
      <c r="A237" s="59" t="s">
        <v>319</v>
      </c>
      <c r="B237" s="118">
        <v>273.62619999999998</v>
      </c>
    </row>
    <row r="238" spans="1:2">
      <c r="A238" s="59" t="s">
        <v>320</v>
      </c>
      <c r="B238" s="118">
        <v>1218.3786</v>
      </c>
    </row>
    <row r="239" spans="1:2">
      <c r="A239" s="59" t="s">
        <v>321</v>
      </c>
      <c r="B239" s="118">
        <v>1218.3786</v>
      </c>
    </row>
    <row r="240" spans="1:2">
      <c r="A240" s="59" t="s">
        <v>322</v>
      </c>
      <c r="B240" s="118">
        <v>4598.0011000000004</v>
      </c>
    </row>
    <row r="241" spans="1:3">
      <c r="A241" s="59" t="s">
        <v>323</v>
      </c>
      <c r="B241" s="118">
        <v>880.38789999999995</v>
      </c>
      <c r="C241" s="60"/>
    </row>
    <row r="242" spans="1:3">
      <c r="A242" s="59" t="s">
        <v>324</v>
      </c>
      <c r="B242" s="118">
        <v>608.08839999999998</v>
      </c>
    </row>
    <row r="243" spans="1:3">
      <c r="A243" s="59" t="s">
        <v>325</v>
      </c>
      <c r="B243" s="118">
        <v>30.024799999999999</v>
      </c>
    </row>
    <row r="244" spans="1:3">
      <c r="A244" s="59" t="s">
        <v>326</v>
      </c>
      <c r="B244" s="118">
        <v>2948</v>
      </c>
    </row>
    <row r="245" spans="1:3">
      <c r="A245" s="59" t="s">
        <v>327</v>
      </c>
      <c r="B245" s="118">
        <v>131.5</v>
      </c>
    </row>
    <row r="246" spans="1:3">
      <c r="A246" s="59" t="s">
        <v>328</v>
      </c>
      <c r="B246" s="118">
        <v>277.62150000000003</v>
      </c>
    </row>
    <row r="247" spans="1:3">
      <c r="A247" s="59" t="s">
        <v>329</v>
      </c>
      <c r="B247" s="118">
        <v>277.62150000000003</v>
      </c>
    </row>
    <row r="248" spans="1:3">
      <c r="A248" s="59" t="s">
        <v>330</v>
      </c>
      <c r="B248" s="118">
        <v>7773.0452999999998</v>
      </c>
    </row>
    <row r="249" spans="1:3">
      <c r="A249" s="59" t="s">
        <v>331</v>
      </c>
      <c r="B249" s="118">
        <v>3628.9868000000001</v>
      </c>
    </row>
    <row r="250" spans="1:3">
      <c r="A250" s="59" t="s">
        <v>332</v>
      </c>
      <c r="B250" s="118">
        <v>4144.0585000000001</v>
      </c>
    </row>
    <row r="251" spans="1:3">
      <c r="A251" s="59" t="s">
        <v>333</v>
      </c>
      <c r="B251" s="118">
        <v>1649.8471</v>
      </c>
    </row>
    <row r="252" spans="1:3">
      <c r="A252" s="59" t="s">
        <v>334</v>
      </c>
      <c r="B252" s="118">
        <v>1649.8471</v>
      </c>
    </row>
    <row r="253" spans="1:3">
      <c r="A253" s="59" t="s">
        <v>335</v>
      </c>
      <c r="B253" s="118">
        <f>B254+B260+B262+B264+B266</f>
        <v>61828.40370000001</v>
      </c>
    </row>
    <row r="254" spans="1:3">
      <c r="A254" s="59" t="s">
        <v>336</v>
      </c>
      <c r="B254" s="118">
        <v>39155.225400000003</v>
      </c>
    </row>
    <row r="255" spans="1:3">
      <c r="A255" s="59" t="s">
        <v>237</v>
      </c>
      <c r="B255" s="118">
        <v>1784.5957000000001</v>
      </c>
    </row>
    <row r="256" spans="1:3">
      <c r="A256" s="59" t="s">
        <v>238</v>
      </c>
      <c r="B256" s="118">
        <v>118</v>
      </c>
    </row>
    <row r="257" spans="1:2">
      <c r="A257" s="59" t="s">
        <v>337</v>
      </c>
      <c r="B257" s="118">
        <v>3016.2478999999998</v>
      </c>
    </row>
    <row r="258" spans="1:2">
      <c r="A258" s="59" t="s">
        <v>338</v>
      </c>
      <c r="B258" s="118">
        <v>277.2</v>
      </c>
    </row>
    <row r="259" spans="1:2">
      <c r="A259" s="59" t="s">
        <v>339</v>
      </c>
      <c r="B259" s="118">
        <v>33959.181799999998</v>
      </c>
    </row>
    <row r="260" spans="1:2">
      <c r="A260" s="59" t="s">
        <v>340</v>
      </c>
      <c r="B260" s="118">
        <v>294.8</v>
      </c>
    </row>
    <row r="261" spans="1:2">
      <c r="A261" s="59" t="s">
        <v>341</v>
      </c>
      <c r="B261" s="118">
        <v>294.8</v>
      </c>
    </row>
    <row r="262" spans="1:2">
      <c r="A262" s="59" t="s">
        <v>342</v>
      </c>
      <c r="B262" s="118">
        <v>3469.4110000000001</v>
      </c>
    </row>
    <row r="263" spans="1:2">
      <c r="A263" s="59" t="s">
        <v>343</v>
      </c>
      <c r="B263" s="118">
        <v>3469.4110000000001</v>
      </c>
    </row>
    <row r="264" spans="1:2">
      <c r="A264" s="59" t="s">
        <v>344</v>
      </c>
      <c r="B264" s="118">
        <v>10342.3586</v>
      </c>
    </row>
    <row r="265" spans="1:2">
      <c r="A265" s="59" t="s">
        <v>345</v>
      </c>
      <c r="B265" s="118">
        <v>10342.3586</v>
      </c>
    </row>
    <row r="266" spans="1:2">
      <c r="A266" s="59" t="s">
        <v>346</v>
      </c>
      <c r="B266" s="118">
        <v>8566.6087000000007</v>
      </c>
    </row>
    <row r="267" spans="1:2">
      <c r="A267" s="59" t="s">
        <v>347</v>
      </c>
      <c r="B267" s="118">
        <v>8566.6087000000007</v>
      </c>
    </row>
    <row r="268" spans="1:2">
      <c r="A268" s="59" t="s">
        <v>348</v>
      </c>
      <c r="B268" s="118">
        <f>B269+B272+B276</f>
        <v>1497.9229</v>
      </c>
    </row>
    <row r="269" spans="1:2">
      <c r="A269" s="59" t="s">
        <v>349</v>
      </c>
      <c r="B269" s="118">
        <v>84.5715</v>
      </c>
    </row>
    <row r="270" spans="1:2">
      <c r="A270" s="59" t="s">
        <v>350</v>
      </c>
      <c r="B270" s="118">
        <v>40.271500000000003</v>
      </c>
    </row>
    <row r="271" spans="1:2">
      <c r="A271" s="59" t="s">
        <v>351</v>
      </c>
      <c r="B271" s="118">
        <v>44.3</v>
      </c>
    </row>
    <row r="272" spans="1:2">
      <c r="A272" s="59" t="s">
        <v>352</v>
      </c>
      <c r="B272" s="118">
        <v>1335.3514</v>
      </c>
    </row>
    <row r="273" spans="1:2">
      <c r="A273" s="59" t="s">
        <v>353</v>
      </c>
      <c r="B273" s="118">
        <v>270.899</v>
      </c>
    </row>
    <row r="274" spans="1:2">
      <c r="A274" s="59" t="s">
        <v>354</v>
      </c>
      <c r="B274" s="118">
        <v>66.8</v>
      </c>
    </row>
    <row r="275" spans="1:2">
      <c r="A275" s="59" t="s">
        <v>355</v>
      </c>
      <c r="B275" s="118">
        <v>997.65239999999994</v>
      </c>
    </row>
    <row r="276" spans="1:2">
      <c r="A276" s="59" t="s">
        <v>356</v>
      </c>
      <c r="B276" s="118">
        <v>78</v>
      </c>
    </row>
    <row r="277" spans="1:2">
      <c r="A277" s="59" t="s">
        <v>357</v>
      </c>
      <c r="B277" s="118">
        <v>78</v>
      </c>
    </row>
    <row r="278" spans="1:2">
      <c r="A278" s="59" t="s">
        <v>358</v>
      </c>
      <c r="B278" s="118">
        <f>B279</f>
        <v>1404.3145999999999</v>
      </c>
    </row>
    <row r="279" spans="1:2">
      <c r="A279" s="59" t="s">
        <v>359</v>
      </c>
      <c r="B279" s="118">
        <v>1404.3145999999999</v>
      </c>
    </row>
    <row r="280" spans="1:2">
      <c r="A280" s="59" t="s">
        <v>360</v>
      </c>
      <c r="B280" s="118">
        <v>1404.3145999999999</v>
      </c>
    </row>
    <row r="281" spans="1:2">
      <c r="A281" s="59" t="s">
        <v>361</v>
      </c>
      <c r="B281" s="118">
        <f>B282+B284</f>
        <v>8911.3292999999994</v>
      </c>
    </row>
    <row r="282" spans="1:2">
      <c r="A282" s="59" t="s">
        <v>362</v>
      </c>
      <c r="B282" s="118">
        <v>14</v>
      </c>
    </row>
    <row r="283" spans="1:2">
      <c r="A283" s="59" t="s">
        <v>237</v>
      </c>
      <c r="B283" s="118">
        <v>14</v>
      </c>
    </row>
    <row r="284" spans="1:2">
      <c r="A284" s="59" t="s">
        <v>363</v>
      </c>
      <c r="B284" s="118">
        <v>8897.3292999999994</v>
      </c>
    </row>
    <row r="285" spans="1:2">
      <c r="A285" s="59" t="s">
        <v>364</v>
      </c>
      <c r="B285" s="118">
        <v>8897.3292999999994</v>
      </c>
    </row>
    <row r="286" spans="1:2">
      <c r="A286" s="59" t="s">
        <v>365</v>
      </c>
      <c r="B286" s="118">
        <v>1027.3629000000001</v>
      </c>
    </row>
    <row r="287" spans="1:2">
      <c r="A287" s="145" t="s">
        <v>366</v>
      </c>
      <c r="B287" s="119">
        <v>1027.3629000000001</v>
      </c>
    </row>
    <row r="288" spans="1:2">
      <c r="A288" s="145" t="s">
        <v>367</v>
      </c>
      <c r="B288" s="119">
        <v>682.60289999999998</v>
      </c>
    </row>
    <row r="289" spans="1:2">
      <c r="A289" s="145" t="s">
        <v>368</v>
      </c>
      <c r="B289" s="119">
        <v>127.33</v>
      </c>
    </row>
    <row r="290" spans="1:2">
      <c r="A290" s="145" t="s">
        <v>369</v>
      </c>
      <c r="B290" s="119">
        <v>217.43</v>
      </c>
    </row>
    <row r="291" spans="1:2">
      <c r="A291" s="145" t="s">
        <v>370</v>
      </c>
      <c r="B291" s="119">
        <v>10876.314399999999</v>
      </c>
    </row>
    <row r="292" spans="1:2">
      <c r="A292" s="145" t="s">
        <v>371</v>
      </c>
      <c r="B292" s="119">
        <v>10876.314399999999</v>
      </c>
    </row>
    <row r="293" spans="1:2">
      <c r="A293" s="145" t="s">
        <v>372</v>
      </c>
      <c r="B293" s="119">
        <v>6955.6737999999996</v>
      </c>
    </row>
    <row r="294" spans="1:2">
      <c r="A294" s="145" t="s">
        <v>373</v>
      </c>
      <c r="B294" s="119">
        <v>3920.6406000000002</v>
      </c>
    </row>
    <row r="295" spans="1:2">
      <c r="A295" s="145" t="s">
        <v>374</v>
      </c>
      <c r="B295" s="119">
        <v>796.45460000000003</v>
      </c>
    </row>
    <row r="296" spans="1:2">
      <c r="A296" s="145" t="s">
        <v>375</v>
      </c>
      <c r="B296" s="119">
        <v>796.45460000000003</v>
      </c>
    </row>
    <row r="297" spans="1:2">
      <c r="A297" s="145" t="s">
        <v>367</v>
      </c>
      <c r="B297" s="119">
        <v>548.55460000000005</v>
      </c>
    </row>
    <row r="298" spans="1:2">
      <c r="A298" s="145" t="s">
        <v>368</v>
      </c>
      <c r="B298" s="119">
        <v>247.9</v>
      </c>
    </row>
    <row r="299" spans="1:2">
      <c r="A299" s="145" t="s">
        <v>376</v>
      </c>
      <c r="B299" s="119">
        <v>8000</v>
      </c>
    </row>
    <row r="300" spans="1:2">
      <c r="A300" s="145" t="s">
        <v>384</v>
      </c>
      <c r="B300" s="119">
        <v>5046</v>
      </c>
    </row>
    <row r="301" spans="1:2">
      <c r="A301" s="145" t="s">
        <v>378</v>
      </c>
      <c r="B301" s="119">
        <v>5046</v>
      </c>
    </row>
    <row r="302" spans="1:2">
      <c r="A302" s="145" t="s">
        <v>379</v>
      </c>
      <c r="B302" s="119">
        <v>5046</v>
      </c>
    </row>
    <row r="303" spans="1:2">
      <c r="A303" s="145" t="s">
        <v>385</v>
      </c>
      <c r="B303" s="119">
        <v>79</v>
      </c>
    </row>
    <row r="304" spans="1:2">
      <c r="A304" s="145" t="s">
        <v>380</v>
      </c>
      <c r="B304" s="119">
        <v>79</v>
      </c>
    </row>
    <row r="305" spans="1:2">
      <c r="A305" s="145" t="s">
        <v>386</v>
      </c>
      <c r="B305" s="119">
        <v>2245</v>
      </c>
    </row>
    <row r="306" spans="1:2">
      <c r="A306" s="145" t="s">
        <v>377</v>
      </c>
      <c r="B306" s="119">
        <v>2245</v>
      </c>
    </row>
  </sheetData>
  <mergeCells count="1">
    <mergeCell ref="A2:B2"/>
  </mergeCells>
  <phoneticPr fontId="20"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A2" sqref="A2:B2"/>
    </sheetView>
  </sheetViews>
  <sheetFormatPr defaultRowHeight="14.25"/>
  <cols>
    <col min="1" max="1" width="62" style="62" customWidth="1"/>
    <col min="2" max="2" width="24.125" style="120" customWidth="1"/>
    <col min="3" max="16384" width="9" style="62"/>
  </cols>
  <sheetData>
    <row r="1" spans="1:2" ht="25.5" customHeight="1">
      <c r="A1" s="52" t="s">
        <v>409</v>
      </c>
    </row>
    <row r="2" spans="1:2" ht="40.5" customHeight="1">
      <c r="A2" s="183" t="s">
        <v>407</v>
      </c>
      <c r="B2" s="183"/>
    </row>
    <row r="3" spans="1:2" ht="24.75" customHeight="1">
      <c r="A3" s="63" t="s">
        <v>110</v>
      </c>
      <c r="B3" s="121" t="s">
        <v>3</v>
      </c>
    </row>
    <row r="4" spans="1:2" ht="22.5" customHeight="1">
      <c r="A4" s="64" t="s">
        <v>11</v>
      </c>
      <c r="B4" s="116" t="s">
        <v>119</v>
      </c>
    </row>
    <row r="5" spans="1:2" ht="22.5" customHeight="1">
      <c r="A5" s="148" t="s">
        <v>408</v>
      </c>
      <c r="B5" s="122">
        <f>B6+B11+B21+B24</f>
        <v>191439</v>
      </c>
    </row>
    <row r="6" spans="1:2" ht="22.5" customHeight="1">
      <c r="A6" s="65" t="s">
        <v>68</v>
      </c>
      <c r="B6" s="122">
        <f>SUM(B7:B10)</f>
        <v>77163</v>
      </c>
    </row>
    <row r="7" spans="1:2" ht="22.5" customHeight="1">
      <c r="A7" s="65" t="s">
        <v>69</v>
      </c>
      <c r="B7" s="122">
        <v>51983</v>
      </c>
    </row>
    <row r="8" spans="1:2" ht="22.5" customHeight="1">
      <c r="A8" s="65" t="s">
        <v>70</v>
      </c>
      <c r="B8" s="122">
        <v>8870</v>
      </c>
    </row>
    <row r="9" spans="1:2" ht="22.5" customHeight="1">
      <c r="A9" s="65" t="s">
        <v>71</v>
      </c>
      <c r="B9" s="122">
        <v>9673</v>
      </c>
    </row>
    <row r="10" spans="1:2" ht="22.5" customHeight="1">
      <c r="A10" s="65" t="s">
        <v>72</v>
      </c>
      <c r="B10" s="122">
        <v>6637</v>
      </c>
    </row>
    <row r="11" spans="1:2" ht="22.5" customHeight="1">
      <c r="A11" s="65" t="s">
        <v>73</v>
      </c>
      <c r="B11" s="122">
        <f>SUM(B12:B20)</f>
        <v>18199</v>
      </c>
    </row>
    <row r="12" spans="1:2" ht="22.5" customHeight="1">
      <c r="A12" s="65" t="s">
        <v>74</v>
      </c>
      <c r="B12" s="122">
        <v>9664</v>
      </c>
    </row>
    <row r="13" spans="1:2" ht="22.5" customHeight="1">
      <c r="A13" s="65" t="s">
        <v>75</v>
      </c>
      <c r="B13" s="122">
        <v>91</v>
      </c>
    </row>
    <row r="14" spans="1:2" ht="22.5" customHeight="1">
      <c r="A14" s="65" t="s">
        <v>76</v>
      </c>
      <c r="B14" s="122">
        <v>206</v>
      </c>
    </row>
    <row r="15" spans="1:2" ht="22.5" customHeight="1">
      <c r="A15" s="65" t="s">
        <v>77</v>
      </c>
      <c r="B15" s="122">
        <v>80</v>
      </c>
    </row>
    <row r="16" spans="1:2" ht="22.5" customHeight="1">
      <c r="A16" s="65" t="s">
        <v>78</v>
      </c>
      <c r="B16" s="122">
        <v>444</v>
      </c>
    </row>
    <row r="17" spans="1:2" ht="22.5" customHeight="1">
      <c r="A17" s="65" t="s">
        <v>79</v>
      </c>
      <c r="B17" s="122">
        <v>140</v>
      </c>
    </row>
    <row r="18" spans="1:2" ht="22.5" customHeight="1">
      <c r="A18" s="65" t="s">
        <v>80</v>
      </c>
      <c r="B18" s="122">
        <v>332</v>
      </c>
    </row>
    <row r="19" spans="1:2" ht="22.5" customHeight="1">
      <c r="A19" s="65" t="s">
        <v>81</v>
      </c>
      <c r="B19" s="122">
        <v>317</v>
      </c>
    </row>
    <row r="20" spans="1:2" ht="22.5" customHeight="1">
      <c r="A20" s="65" t="s">
        <v>82</v>
      </c>
      <c r="B20" s="122">
        <v>6925</v>
      </c>
    </row>
    <row r="21" spans="1:2" ht="22.5" customHeight="1">
      <c r="A21" s="65" t="s">
        <v>83</v>
      </c>
      <c r="B21" s="122">
        <f>B22+B23</f>
        <v>90335</v>
      </c>
    </row>
    <row r="22" spans="1:2" ht="22.5" customHeight="1">
      <c r="A22" s="65" t="s">
        <v>84</v>
      </c>
      <c r="B22" s="122">
        <v>79404</v>
      </c>
    </row>
    <row r="23" spans="1:2" ht="22.5" customHeight="1">
      <c r="A23" s="65" t="s">
        <v>85</v>
      </c>
      <c r="B23" s="122">
        <v>10931</v>
      </c>
    </row>
    <row r="24" spans="1:2" ht="22.5" customHeight="1">
      <c r="A24" s="65" t="s">
        <v>86</v>
      </c>
      <c r="B24" s="122">
        <f>B25+B26+B27+B28</f>
        <v>5742</v>
      </c>
    </row>
    <row r="25" spans="1:2" ht="22.5" customHeight="1">
      <c r="A25" s="65" t="s">
        <v>87</v>
      </c>
      <c r="B25" s="122">
        <v>123</v>
      </c>
    </row>
    <row r="26" spans="1:2" ht="22.5" customHeight="1">
      <c r="A26" s="65" t="s">
        <v>88</v>
      </c>
      <c r="B26" s="122">
        <v>31</v>
      </c>
    </row>
    <row r="27" spans="1:2" ht="22.5" customHeight="1">
      <c r="A27" s="65" t="s">
        <v>89</v>
      </c>
      <c r="B27" s="122">
        <v>5022</v>
      </c>
    </row>
    <row r="28" spans="1:2" ht="22.5" customHeight="1">
      <c r="A28" s="65" t="s">
        <v>90</v>
      </c>
      <c r="B28" s="122">
        <v>566</v>
      </c>
    </row>
  </sheetData>
  <mergeCells count="1">
    <mergeCell ref="A2:B2"/>
  </mergeCells>
  <phoneticPr fontId="20" type="noConversion"/>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17" sqref="B17"/>
    </sheetView>
  </sheetViews>
  <sheetFormatPr defaultRowHeight="13.5"/>
  <cols>
    <col min="1" max="1" width="45.375" style="160" customWidth="1"/>
    <col min="2" max="2" width="45" style="160" customWidth="1"/>
    <col min="3" max="16384" width="9" style="160"/>
  </cols>
  <sheetData>
    <row r="1" spans="1:2">
      <c r="A1" s="159" t="s">
        <v>435</v>
      </c>
    </row>
    <row r="2" spans="1:2" ht="27">
      <c r="A2" s="184" t="s">
        <v>442</v>
      </c>
      <c r="B2" s="184"/>
    </row>
    <row r="3" spans="1:2" ht="14.25" thickBot="1">
      <c r="A3" s="185" t="s">
        <v>436</v>
      </c>
      <c r="B3" s="186"/>
    </row>
    <row r="4" spans="1:2" ht="14.25" thickBot="1">
      <c r="A4" s="161" t="s">
        <v>437</v>
      </c>
      <c r="B4" s="162" t="s">
        <v>438</v>
      </c>
    </row>
    <row r="5" spans="1:2" ht="14.25" thickBot="1">
      <c r="A5" s="163" t="s">
        <v>439</v>
      </c>
      <c r="B5" s="164">
        <v>0</v>
      </c>
    </row>
    <row r="6" spans="1:2" ht="14.25" thickBot="1">
      <c r="A6" s="163" t="s">
        <v>440</v>
      </c>
      <c r="B6" s="164">
        <v>0</v>
      </c>
    </row>
    <row r="7" spans="1:2" ht="14.25" thickBot="1">
      <c r="A7" s="163"/>
      <c r="B7" s="165"/>
    </row>
    <row r="8" spans="1:2" ht="14.25" thickBot="1">
      <c r="A8" s="166" t="s">
        <v>441</v>
      </c>
      <c r="B8" s="164">
        <v>0</v>
      </c>
    </row>
  </sheetData>
  <mergeCells count="2">
    <mergeCell ref="A2:B2"/>
    <mergeCell ref="A3:B3"/>
  </mergeCells>
  <phoneticPr fontId="2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pane xSplit="1" ySplit="4" topLeftCell="B5" activePane="bottomRight" state="frozen"/>
      <selection activeCell="D6" sqref="D6"/>
      <selection pane="topRight" activeCell="D6" sqref="D6"/>
      <selection pane="bottomLeft" activeCell="D6" sqref="D6"/>
      <selection pane="bottomRight" activeCell="A16" sqref="A16"/>
    </sheetView>
  </sheetViews>
  <sheetFormatPr defaultRowHeight="14.25"/>
  <cols>
    <col min="1" max="1" width="53.75" style="51" customWidth="1"/>
    <col min="2" max="2" width="31" style="42" customWidth="1"/>
    <col min="3" max="3" width="9.875" style="43" customWidth="1"/>
    <col min="4" max="4" width="9.5" style="43" customWidth="1"/>
    <col min="5" max="5" width="11.125" style="43" customWidth="1"/>
    <col min="6" max="16384" width="9" style="43"/>
  </cols>
  <sheetData>
    <row r="1" spans="1:2" ht="21.75" customHeight="1">
      <c r="A1" s="13" t="s">
        <v>443</v>
      </c>
    </row>
    <row r="2" spans="1:2" ht="42" customHeight="1">
      <c r="A2" s="187" t="s">
        <v>116</v>
      </c>
      <c r="B2" s="187"/>
    </row>
    <row r="3" spans="1:2" s="46" customFormat="1" ht="27.75" customHeight="1">
      <c r="A3" s="44" t="s">
        <v>110</v>
      </c>
      <c r="B3" s="45" t="s">
        <v>0</v>
      </c>
    </row>
    <row r="4" spans="1:2" s="48" customFormat="1" ht="21" customHeight="1">
      <c r="A4" s="47" t="s">
        <v>7</v>
      </c>
      <c r="B4" s="115" t="s">
        <v>117</v>
      </c>
    </row>
    <row r="5" spans="1:2" s="48" customFormat="1" ht="24.95" customHeight="1">
      <c r="A5" s="49" t="s">
        <v>22</v>
      </c>
      <c r="B5" s="50">
        <v>965500</v>
      </c>
    </row>
    <row r="6" spans="1:2" s="48" customFormat="1" ht="24.95" customHeight="1">
      <c r="A6" s="49" t="s">
        <v>53</v>
      </c>
      <c r="B6" s="50">
        <f>SUM(B7:B11)</f>
        <v>289232</v>
      </c>
    </row>
    <row r="7" spans="1:2" s="48" customFormat="1" ht="24.95" customHeight="1">
      <c r="A7" s="49" t="s">
        <v>54</v>
      </c>
      <c r="B7" s="50">
        <v>96658</v>
      </c>
    </row>
    <row r="8" spans="1:2" s="48" customFormat="1" ht="24.95" customHeight="1">
      <c r="A8" s="49" t="s">
        <v>55</v>
      </c>
      <c r="B8" s="50">
        <v>13198</v>
      </c>
    </row>
    <row r="9" spans="1:2" s="48" customFormat="1" ht="24.95" customHeight="1">
      <c r="A9" s="49" t="s">
        <v>56</v>
      </c>
      <c r="B9" s="50">
        <v>7562</v>
      </c>
    </row>
    <row r="10" spans="1:2" s="48" customFormat="1" ht="24.95" customHeight="1">
      <c r="A10" s="49" t="s">
        <v>57</v>
      </c>
      <c r="B10" s="50">
        <v>19000</v>
      </c>
    </row>
    <row r="11" spans="1:2" s="48" customFormat="1" ht="24.95" customHeight="1">
      <c r="A11" s="144" t="s">
        <v>392</v>
      </c>
      <c r="B11" s="50">
        <v>152814</v>
      </c>
    </row>
    <row r="12" spans="1:2" s="48" customFormat="1" ht="24.95" customHeight="1">
      <c r="A12" s="49" t="s">
        <v>58</v>
      </c>
      <c r="B12" s="50">
        <v>5100</v>
      </c>
    </row>
    <row r="13" spans="1:2" s="48" customFormat="1" ht="24.95" customHeight="1">
      <c r="A13" s="49" t="s">
        <v>59</v>
      </c>
      <c r="B13" s="50">
        <f>SUM(B14:B20)</f>
        <v>856132</v>
      </c>
    </row>
    <row r="14" spans="1:2" s="48" customFormat="1" ht="24.95" customHeight="1">
      <c r="A14" s="49" t="s">
        <v>60</v>
      </c>
      <c r="B14" s="50">
        <f>55802+147725</f>
        <v>203527</v>
      </c>
    </row>
    <row r="15" spans="1:2" s="48" customFormat="1" ht="24.95" customHeight="1">
      <c r="A15" s="49" t="s">
        <v>61</v>
      </c>
      <c r="B15" s="50">
        <f>415187+46686</f>
        <v>461873</v>
      </c>
    </row>
    <row r="16" spans="1:2" s="48" customFormat="1" ht="24.95" customHeight="1">
      <c r="A16" s="49" t="s">
        <v>62</v>
      </c>
      <c r="B16" s="50">
        <v>157989</v>
      </c>
    </row>
    <row r="17" spans="1:2" s="48" customFormat="1" ht="24.95" customHeight="1">
      <c r="A17" s="49" t="s">
        <v>63</v>
      </c>
      <c r="B17" s="50">
        <v>3891</v>
      </c>
    </row>
    <row r="18" spans="1:2" s="48" customFormat="1" ht="24.95" customHeight="1">
      <c r="A18" s="49" t="s">
        <v>64</v>
      </c>
      <c r="B18" s="50">
        <v>2953</v>
      </c>
    </row>
    <row r="19" spans="1:2" s="48" customFormat="1" ht="24.95" customHeight="1">
      <c r="A19" s="49" t="s">
        <v>65</v>
      </c>
      <c r="B19" s="50">
        <v>6281</v>
      </c>
    </row>
    <row r="20" spans="1:2" s="48" customFormat="1" ht="24.95" customHeight="1">
      <c r="A20" s="49" t="s">
        <v>66</v>
      </c>
      <c r="B20" s="50">
        <v>19618</v>
      </c>
    </row>
    <row r="21" spans="1:2" s="48" customFormat="1" ht="24.95" customHeight="1">
      <c r="A21" s="49" t="s">
        <v>67</v>
      </c>
      <c r="B21" s="50">
        <f>B5+B6+B12-B13</f>
        <v>403700</v>
      </c>
    </row>
    <row r="22" spans="1:2" ht="24.95" customHeight="1">
      <c r="A22" s="144" t="s">
        <v>159</v>
      </c>
      <c r="B22" s="50">
        <v>403700</v>
      </c>
    </row>
    <row r="23" spans="1:2" ht="24.95" customHeight="1">
      <c r="A23" s="144" t="s">
        <v>160</v>
      </c>
      <c r="B23" s="50">
        <f>B21-B22</f>
        <v>0</v>
      </c>
    </row>
    <row r="24" spans="1:2" s="51" customFormat="1" ht="26.25" customHeight="1">
      <c r="B24" s="42"/>
    </row>
  </sheetData>
  <mergeCells count="1">
    <mergeCell ref="A2:B2"/>
  </mergeCells>
  <phoneticPr fontId="21" type="noConversion"/>
  <printOptions horizontalCentered="1"/>
  <pageMargins left="0.43307086614173229" right="0.19685039370078741" top="0.62992125984251968" bottom="0.78740157480314965" header="0" footer="0.7874015748031496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1" sqref="D11"/>
    </sheetView>
  </sheetViews>
  <sheetFormatPr defaultRowHeight="13.5"/>
  <cols>
    <col min="1" max="1" width="33.875" style="29" bestFit="1" customWidth="1"/>
    <col min="2" max="2" width="14" style="29" customWidth="1"/>
    <col min="3" max="3" width="14.875" style="29" customWidth="1"/>
    <col min="4" max="4" width="16.25" style="29" customWidth="1"/>
    <col min="5" max="16384" width="9" style="29"/>
  </cols>
  <sheetData>
    <row r="1" spans="1:5" ht="37.5" customHeight="1">
      <c r="A1" s="26" t="s">
        <v>410</v>
      </c>
      <c r="B1" s="27"/>
      <c r="C1" s="28"/>
      <c r="D1" s="27"/>
    </row>
    <row r="2" spans="1:5" ht="41.25" customHeight="1">
      <c r="A2" s="188" t="s">
        <v>120</v>
      </c>
      <c r="B2" s="188"/>
      <c r="C2" s="188"/>
      <c r="D2" s="188"/>
    </row>
    <row r="3" spans="1:5" ht="24" customHeight="1">
      <c r="A3" s="30" t="s">
        <v>110</v>
      </c>
      <c r="B3" s="31"/>
      <c r="C3" s="32"/>
      <c r="D3" s="33" t="s">
        <v>8</v>
      </c>
    </row>
    <row r="4" spans="1:5" ht="24.75" customHeight="1">
      <c r="A4" s="34" t="s">
        <v>12</v>
      </c>
      <c r="B4" s="34" t="s">
        <v>13</v>
      </c>
      <c r="C4" s="113" t="s">
        <v>121</v>
      </c>
      <c r="D4" s="123" t="s">
        <v>122</v>
      </c>
    </row>
    <row r="5" spans="1:5" ht="24.75" customHeight="1">
      <c r="A5" s="36" t="s">
        <v>6</v>
      </c>
      <c r="B5" s="37">
        <f>SUM(B6:B19)</f>
        <v>16869.528335999999</v>
      </c>
      <c r="C5" s="37">
        <f>SUM(C6:C19)</f>
        <v>4166</v>
      </c>
      <c r="D5" s="37">
        <f>B5+C5</f>
        <v>21035.528335999999</v>
      </c>
    </row>
    <row r="6" spans="1:5" ht="24.75" customHeight="1">
      <c r="A6" s="36" t="s">
        <v>35</v>
      </c>
      <c r="B6" s="37">
        <v>577</v>
      </c>
      <c r="C6" s="37"/>
      <c r="D6" s="37">
        <f t="shared" ref="D6:D19" si="0">B6+C6</f>
        <v>577</v>
      </c>
    </row>
    <row r="7" spans="1:5" ht="24.75" customHeight="1">
      <c r="A7" s="36" t="s">
        <v>36</v>
      </c>
      <c r="B7" s="37">
        <v>490</v>
      </c>
      <c r="C7" s="37">
        <v>648</v>
      </c>
      <c r="D7" s="37">
        <f t="shared" si="0"/>
        <v>1138</v>
      </c>
    </row>
    <row r="8" spans="1:5" ht="24.75" customHeight="1">
      <c r="A8" s="36" t="s">
        <v>37</v>
      </c>
      <c r="B8" s="37">
        <v>5133</v>
      </c>
      <c r="C8" s="37">
        <v>2828</v>
      </c>
      <c r="D8" s="37">
        <f t="shared" si="0"/>
        <v>7961</v>
      </c>
    </row>
    <row r="9" spans="1:5" ht="24.75" customHeight="1">
      <c r="A9" s="36" t="s">
        <v>38</v>
      </c>
      <c r="B9" s="37">
        <v>726</v>
      </c>
      <c r="C9" s="37"/>
      <c r="D9" s="37">
        <f t="shared" si="0"/>
        <v>726</v>
      </c>
    </row>
    <row r="10" spans="1:5" ht="24.75" customHeight="1">
      <c r="A10" s="112" t="s">
        <v>401</v>
      </c>
      <c r="B10" s="37">
        <v>418</v>
      </c>
      <c r="C10" s="37">
        <v>22</v>
      </c>
      <c r="D10" s="37">
        <f t="shared" si="0"/>
        <v>440</v>
      </c>
    </row>
    <row r="11" spans="1:5" ht="24.75" customHeight="1">
      <c r="A11" s="36" t="s">
        <v>39</v>
      </c>
      <c r="B11" s="37">
        <v>1954</v>
      </c>
      <c r="C11" s="37">
        <v>668</v>
      </c>
      <c r="D11" s="37">
        <f t="shared" si="0"/>
        <v>2622</v>
      </c>
    </row>
    <row r="12" spans="1:5" ht="24.75" customHeight="1">
      <c r="A12" s="112" t="s">
        <v>153</v>
      </c>
      <c r="B12" s="37">
        <v>531</v>
      </c>
      <c r="C12" s="37"/>
      <c r="D12" s="37">
        <f t="shared" si="0"/>
        <v>531</v>
      </c>
    </row>
    <row r="13" spans="1:5" ht="24.75" customHeight="1">
      <c r="A13" s="41" t="s">
        <v>40</v>
      </c>
      <c r="B13" s="37">
        <v>708.13189999999997</v>
      </c>
      <c r="C13" s="37"/>
      <c r="D13" s="37">
        <f t="shared" si="0"/>
        <v>708.13189999999997</v>
      </c>
      <c r="E13" s="39"/>
    </row>
    <row r="14" spans="1:5" ht="24.75" customHeight="1">
      <c r="A14" s="41" t="s">
        <v>41</v>
      </c>
      <c r="B14" s="37">
        <v>2309.7869930000002</v>
      </c>
      <c r="C14" s="37"/>
      <c r="D14" s="37">
        <f t="shared" si="0"/>
        <v>2309.7869930000002</v>
      </c>
      <c r="E14" s="39"/>
    </row>
    <row r="15" spans="1:5" ht="24.75" customHeight="1">
      <c r="A15" s="41" t="s">
        <v>42</v>
      </c>
      <c r="B15" s="37">
        <v>292.47000000000003</v>
      </c>
      <c r="C15" s="37"/>
      <c r="D15" s="37">
        <f t="shared" si="0"/>
        <v>292.47000000000003</v>
      </c>
    </row>
    <row r="16" spans="1:5" ht="24.75" customHeight="1">
      <c r="A16" s="41" t="s">
        <v>50</v>
      </c>
      <c r="B16" s="37">
        <v>114.65770000000001</v>
      </c>
      <c r="C16" s="37"/>
      <c r="D16" s="37">
        <f t="shared" si="0"/>
        <v>114.65770000000001</v>
      </c>
    </row>
    <row r="17" spans="1:4" ht="24.75" customHeight="1">
      <c r="A17" s="41" t="s">
        <v>51</v>
      </c>
      <c r="B17" s="37">
        <v>345</v>
      </c>
      <c r="C17" s="37"/>
      <c r="D17" s="37">
        <f t="shared" si="0"/>
        <v>345</v>
      </c>
    </row>
    <row r="18" spans="1:4" ht="24.75" customHeight="1">
      <c r="A18" s="36" t="s">
        <v>52</v>
      </c>
      <c r="B18" s="37">
        <v>3152.4817429999998</v>
      </c>
      <c r="C18" s="37"/>
      <c r="D18" s="37">
        <f t="shared" si="0"/>
        <v>3152.4817429999998</v>
      </c>
    </row>
    <row r="19" spans="1:4" ht="24.75" customHeight="1">
      <c r="A19" s="143" t="s">
        <v>154</v>
      </c>
      <c r="B19" s="37">
        <v>118</v>
      </c>
      <c r="C19" s="37"/>
      <c r="D19" s="37">
        <f t="shared" si="0"/>
        <v>118</v>
      </c>
    </row>
    <row r="20" spans="1:4" ht="29.25" customHeight="1">
      <c r="A20" s="189"/>
      <c r="B20" s="189"/>
      <c r="C20" s="189"/>
      <c r="D20" s="189"/>
    </row>
  </sheetData>
  <mergeCells count="2">
    <mergeCell ref="A2:D2"/>
    <mergeCell ref="A20:D20"/>
  </mergeCells>
  <phoneticPr fontId="2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20" sqref="B20"/>
    </sheetView>
  </sheetViews>
  <sheetFormatPr defaultColWidth="9.125" defaultRowHeight="13.5"/>
  <cols>
    <col min="1" max="1" width="33.5" style="150" customWidth="1"/>
    <col min="2" max="2" width="42.625" style="150" customWidth="1"/>
    <col min="3" max="248" width="9.125" style="150"/>
    <col min="249" max="249" width="33.5" style="150" customWidth="1"/>
    <col min="250" max="257" width="12.625" style="150" customWidth="1"/>
    <col min="258" max="258" width="12.125" style="150" customWidth="1"/>
    <col min="259" max="504" width="9.125" style="150"/>
    <col min="505" max="505" width="33.5" style="150" customWidth="1"/>
    <col min="506" max="513" width="12.625" style="150" customWidth="1"/>
    <col min="514" max="514" width="12.125" style="150" customWidth="1"/>
    <col min="515" max="760" width="9.125" style="150"/>
    <col min="761" max="761" width="33.5" style="150" customWidth="1"/>
    <col min="762" max="769" width="12.625" style="150" customWidth="1"/>
    <col min="770" max="770" width="12.125" style="150" customWidth="1"/>
    <col min="771" max="1016" width="9.125" style="150"/>
    <col min="1017" max="1017" width="33.5" style="150" customWidth="1"/>
    <col min="1018" max="1025" width="12.625" style="150" customWidth="1"/>
    <col min="1026" max="1026" width="12.125" style="150" customWidth="1"/>
    <col min="1027" max="1272" width="9.125" style="150"/>
    <col min="1273" max="1273" width="33.5" style="150" customWidth="1"/>
    <col min="1274" max="1281" width="12.625" style="150" customWidth="1"/>
    <col min="1282" max="1282" width="12.125" style="150" customWidth="1"/>
    <col min="1283" max="1528" width="9.125" style="150"/>
    <col min="1529" max="1529" width="33.5" style="150" customWidth="1"/>
    <col min="1530" max="1537" width="12.625" style="150" customWidth="1"/>
    <col min="1538" max="1538" width="12.125" style="150" customWidth="1"/>
    <col min="1539" max="1784" width="9.125" style="150"/>
    <col min="1785" max="1785" width="33.5" style="150" customWidth="1"/>
    <col min="1786" max="1793" width="12.625" style="150" customWidth="1"/>
    <col min="1794" max="1794" width="12.125" style="150" customWidth="1"/>
    <col min="1795" max="2040" width="9.125" style="150"/>
    <col min="2041" max="2041" width="33.5" style="150" customWidth="1"/>
    <col min="2042" max="2049" width="12.625" style="150" customWidth="1"/>
    <col min="2050" max="2050" width="12.125" style="150" customWidth="1"/>
    <col min="2051" max="2296" width="9.125" style="150"/>
    <col min="2297" max="2297" width="33.5" style="150" customWidth="1"/>
    <col min="2298" max="2305" width="12.625" style="150" customWidth="1"/>
    <col min="2306" max="2306" width="12.125" style="150" customWidth="1"/>
    <col min="2307" max="2552" width="9.125" style="150"/>
    <col min="2553" max="2553" width="33.5" style="150" customWidth="1"/>
    <col min="2554" max="2561" width="12.625" style="150" customWidth="1"/>
    <col min="2562" max="2562" width="12.125" style="150" customWidth="1"/>
    <col min="2563" max="2808" width="9.125" style="150"/>
    <col min="2809" max="2809" width="33.5" style="150" customWidth="1"/>
    <col min="2810" max="2817" width="12.625" style="150" customWidth="1"/>
    <col min="2818" max="2818" width="12.125" style="150" customWidth="1"/>
    <col min="2819" max="3064" width="9.125" style="150"/>
    <col min="3065" max="3065" width="33.5" style="150" customWidth="1"/>
    <col min="3066" max="3073" width="12.625" style="150" customWidth="1"/>
    <col min="3074" max="3074" width="12.125" style="150" customWidth="1"/>
    <col min="3075" max="3320" width="9.125" style="150"/>
    <col min="3321" max="3321" width="33.5" style="150" customWidth="1"/>
    <col min="3322" max="3329" width="12.625" style="150" customWidth="1"/>
    <col min="3330" max="3330" width="12.125" style="150" customWidth="1"/>
    <col min="3331" max="3576" width="9.125" style="150"/>
    <col min="3577" max="3577" width="33.5" style="150" customWidth="1"/>
    <col min="3578" max="3585" width="12.625" style="150" customWidth="1"/>
    <col min="3586" max="3586" width="12.125" style="150" customWidth="1"/>
    <col min="3587" max="3832" width="9.125" style="150"/>
    <col min="3833" max="3833" width="33.5" style="150" customWidth="1"/>
    <col min="3834" max="3841" width="12.625" style="150" customWidth="1"/>
    <col min="3842" max="3842" width="12.125" style="150" customWidth="1"/>
    <col min="3843" max="4088" width="9.125" style="150"/>
    <col min="4089" max="4089" width="33.5" style="150" customWidth="1"/>
    <col min="4090" max="4097" width="12.625" style="150" customWidth="1"/>
    <col min="4098" max="4098" width="12.125" style="150" customWidth="1"/>
    <col min="4099" max="4344" width="9.125" style="150"/>
    <col min="4345" max="4345" width="33.5" style="150" customWidth="1"/>
    <col min="4346" max="4353" width="12.625" style="150" customWidth="1"/>
    <col min="4354" max="4354" width="12.125" style="150" customWidth="1"/>
    <col min="4355" max="4600" width="9.125" style="150"/>
    <col min="4601" max="4601" width="33.5" style="150" customWidth="1"/>
    <col min="4602" max="4609" width="12.625" style="150" customWidth="1"/>
    <col min="4610" max="4610" width="12.125" style="150" customWidth="1"/>
    <col min="4611" max="4856" width="9.125" style="150"/>
    <col min="4857" max="4857" width="33.5" style="150" customWidth="1"/>
    <col min="4858" max="4865" width="12.625" style="150" customWidth="1"/>
    <col min="4866" max="4866" width="12.125" style="150" customWidth="1"/>
    <col min="4867" max="5112" width="9.125" style="150"/>
    <col min="5113" max="5113" width="33.5" style="150" customWidth="1"/>
    <col min="5114" max="5121" width="12.625" style="150" customWidth="1"/>
    <col min="5122" max="5122" width="12.125" style="150" customWidth="1"/>
    <col min="5123" max="5368" width="9.125" style="150"/>
    <col min="5369" max="5369" width="33.5" style="150" customWidth="1"/>
    <col min="5370" max="5377" width="12.625" style="150" customWidth="1"/>
    <col min="5378" max="5378" width="12.125" style="150" customWidth="1"/>
    <col min="5379" max="5624" width="9.125" style="150"/>
    <col min="5625" max="5625" width="33.5" style="150" customWidth="1"/>
    <col min="5626" max="5633" width="12.625" style="150" customWidth="1"/>
    <col min="5634" max="5634" width="12.125" style="150" customWidth="1"/>
    <col min="5635" max="5880" width="9.125" style="150"/>
    <col min="5881" max="5881" width="33.5" style="150" customWidth="1"/>
    <col min="5882" max="5889" width="12.625" style="150" customWidth="1"/>
    <col min="5890" max="5890" width="12.125" style="150" customWidth="1"/>
    <col min="5891" max="6136" width="9.125" style="150"/>
    <col min="6137" max="6137" width="33.5" style="150" customWidth="1"/>
    <col min="6138" max="6145" width="12.625" style="150" customWidth="1"/>
    <col min="6146" max="6146" width="12.125" style="150" customWidth="1"/>
    <col min="6147" max="6392" width="9.125" style="150"/>
    <col min="6393" max="6393" width="33.5" style="150" customWidth="1"/>
    <col min="6394" max="6401" width="12.625" style="150" customWidth="1"/>
    <col min="6402" max="6402" width="12.125" style="150" customWidth="1"/>
    <col min="6403" max="6648" width="9.125" style="150"/>
    <col min="6649" max="6649" width="33.5" style="150" customWidth="1"/>
    <col min="6650" max="6657" width="12.625" style="150" customWidth="1"/>
    <col min="6658" max="6658" width="12.125" style="150" customWidth="1"/>
    <col min="6659" max="6904" width="9.125" style="150"/>
    <col min="6905" max="6905" width="33.5" style="150" customWidth="1"/>
    <col min="6906" max="6913" width="12.625" style="150" customWidth="1"/>
    <col min="6914" max="6914" width="12.125" style="150" customWidth="1"/>
    <col min="6915" max="7160" width="9.125" style="150"/>
    <col min="7161" max="7161" width="33.5" style="150" customWidth="1"/>
    <col min="7162" max="7169" width="12.625" style="150" customWidth="1"/>
    <col min="7170" max="7170" width="12.125" style="150" customWidth="1"/>
    <col min="7171" max="7416" width="9.125" style="150"/>
    <col min="7417" max="7417" width="33.5" style="150" customWidth="1"/>
    <col min="7418" max="7425" width="12.625" style="150" customWidth="1"/>
    <col min="7426" max="7426" width="12.125" style="150" customWidth="1"/>
    <col min="7427" max="7672" width="9.125" style="150"/>
    <col min="7673" max="7673" width="33.5" style="150" customWidth="1"/>
    <col min="7674" max="7681" width="12.625" style="150" customWidth="1"/>
    <col min="7682" max="7682" width="12.125" style="150" customWidth="1"/>
    <col min="7683" max="7928" width="9.125" style="150"/>
    <col min="7929" max="7929" width="33.5" style="150" customWidth="1"/>
    <col min="7930" max="7937" width="12.625" style="150" customWidth="1"/>
    <col min="7938" max="7938" width="12.125" style="150" customWidth="1"/>
    <col min="7939" max="8184" width="9.125" style="150"/>
    <col min="8185" max="8185" width="33.5" style="150" customWidth="1"/>
    <col min="8186" max="8193" width="12.625" style="150" customWidth="1"/>
    <col min="8194" max="8194" width="12.125" style="150" customWidth="1"/>
    <col min="8195" max="8440" width="9.125" style="150"/>
    <col min="8441" max="8441" width="33.5" style="150" customWidth="1"/>
    <col min="8442" max="8449" width="12.625" style="150" customWidth="1"/>
    <col min="8450" max="8450" width="12.125" style="150" customWidth="1"/>
    <col min="8451" max="8696" width="9.125" style="150"/>
    <col min="8697" max="8697" width="33.5" style="150" customWidth="1"/>
    <col min="8698" max="8705" width="12.625" style="150" customWidth="1"/>
    <col min="8706" max="8706" width="12.125" style="150" customWidth="1"/>
    <col min="8707" max="8952" width="9.125" style="150"/>
    <col min="8953" max="8953" width="33.5" style="150" customWidth="1"/>
    <col min="8954" max="8961" width="12.625" style="150" customWidth="1"/>
    <col min="8962" max="8962" width="12.125" style="150" customWidth="1"/>
    <col min="8963" max="9208" width="9.125" style="150"/>
    <col min="9209" max="9209" width="33.5" style="150" customWidth="1"/>
    <col min="9210" max="9217" width="12.625" style="150" customWidth="1"/>
    <col min="9218" max="9218" width="12.125" style="150" customWidth="1"/>
    <col min="9219" max="9464" width="9.125" style="150"/>
    <col min="9465" max="9465" width="33.5" style="150" customWidth="1"/>
    <col min="9466" max="9473" width="12.625" style="150" customWidth="1"/>
    <col min="9474" max="9474" width="12.125" style="150" customWidth="1"/>
    <col min="9475" max="9720" width="9.125" style="150"/>
    <col min="9721" max="9721" width="33.5" style="150" customWidth="1"/>
    <col min="9722" max="9729" width="12.625" style="150" customWidth="1"/>
    <col min="9730" max="9730" width="12.125" style="150" customWidth="1"/>
    <col min="9731" max="9976" width="9.125" style="150"/>
    <col min="9977" max="9977" width="33.5" style="150" customWidth="1"/>
    <col min="9978" max="9985" width="12.625" style="150" customWidth="1"/>
    <col min="9986" max="9986" width="12.125" style="150" customWidth="1"/>
    <col min="9987" max="10232" width="9.125" style="150"/>
    <col min="10233" max="10233" width="33.5" style="150" customWidth="1"/>
    <col min="10234" max="10241" width="12.625" style="150" customWidth="1"/>
    <col min="10242" max="10242" width="12.125" style="150" customWidth="1"/>
    <col min="10243" max="10488" width="9.125" style="150"/>
    <col min="10489" max="10489" width="33.5" style="150" customWidth="1"/>
    <col min="10490" max="10497" width="12.625" style="150" customWidth="1"/>
    <col min="10498" max="10498" width="12.125" style="150" customWidth="1"/>
    <col min="10499" max="10744" width="9.125" style="150"/>
    <col min="10745" max="10745" width="33.5" style="150" customWidth="1"/>
    <col min="10746" max="10753" width="12.625" style="150" customWidth="1"/>
    <col min="10754" max="10754" width="12.125" style="150" customWidth="1"/>
    <col min="10755" max="11000" width="9.125" style="150"/>
    <col min="11001" max="11001" width="33.5" style="150" customWidth="1"/>
    <col min="11002" max="11009" width="12.625" style="150" customWidth="1"/>
    <col min="11010" max="11010" width="12.125" style="150" customWidth="1"/>
    <col min="11011" max="11256" width="9.125" style="150"/>
    <col min="11257" max="11257" width="33.5" style="150" customWidth="1"/>
    <col min="11258" max="11265" width="12.625" style="150" customWidth="1"/>
    <col min="11266" max="11266" width="12.125" style="150" customWidth="1"/>
    <col min="11267" max="11512" width="9.125" style="150"/>
    <col min="11513" max="11513" width="33.5" style="150" customWidth="1"/>
    <col min="11514" max="11521" width="12.625" style="150" customWidth="1"/>
    <col min="11522" max="11522" width="12.125" style="150" customWidth="1"/>
    <col min="11523" max="11768" width="9.125" style="150"/>
    <col min="11769" max="11769" width="33.5" style="150" customWidth="1"/>
    <col min="11770" max="11777" width="12.625" style="150" customWidth="1"/>
    <col min="11778" max="11778" width="12.125" style="150" customWidth="1"/>
    <col min="11779" max="12024" width="9.125" style="150"/>
    <col min="12025" max="12025" width="33.5" style="150" customWidth="1"/>
    <col min="12026" max="12033" width="12.625" style="150" customWidth="1"/>
    <col min="12034" max="12034" width="12.125" style="150" customWidth="1"/>
    <col min="12035" max="12280" width="9.125" style="150"/>
    <col min="12281" max="12281" width="33.5" style="150" customWidth="1"/>
    <col min="12282" max="12289" width="12.625" style="150" customWidth="1"/>
    <col min="12290" max="12290" width="12.125" style="150" customWidth="1"/>
    <col min="12291" max="12536" width="9.125" style="150"/>
    <col min="12537" max="12537" width="33.5" style="150" customWidth="1"/>
    <col min="12538" max="12545" width="12.625" style="150" customWidth="1"/>
    <col min="12546" max="12546" width="12.125" style="150" customWidth="1"/>
    <col min="12547" max="12792" width="9.125" style="150"/>
    <col min="12793" max="12793" width="33.5" style="150" customWidth="1"/>
    <col min="12794" max="12801" width="12.625" style="150" customWidth="1"/>
    <col min="12802" max="12802" width="12.125" style="150" customWidth="1"/>
    <col min="12803" max="13048" width="9.125" style="150"/>
    <col min="13049" max="13049" width="33.5" style="150" customWidth="1"/>
    <col min="13050" max="13057" width="12.625" style="150" customWidth="1"/>
    <col min="13058" max="13058" width="12.125" style="150" customWidth="1"/>
    <col min="13059" max="13304" width="9.125" style="150"/>
    <col min="13305" max="13305" width="33.5" style="150" customWidth="1"/>
    <col min="13306" max="13313" width="12.625" style="150" customWidth="1"/>
    <col min="13314" max="13314" width="12.125" style="150" customWidth="1"/>
    <col min="13315" max="13560" width="9.125" style="150"/>
    <col min="13561" max="13561" width="33.5" style="150" customWidth="1"/>
    <col min="13562" max="13569" width="12.625" style="150" customWidth="1"/>
    <col min="13570" max="13570" width="12.125" style="150" customWidth="1"/>
    <col min="13571" max="13816" width="9.125" style="150"/>
    <col min="13817" max="13817" width="33.5" style="150" customWidth="1"/>
    <col min="13818" max="13825" width="12.625" style="150" customWidth="1"/>
    <col min="13826" max="13826" width="12.125" style="150" customWidth="1"/>
    <col min="13827" max="14072" width="9.125" style="150"/>
    <col min="14073" max="14073" width="33.5" style="150" customWidth="1"/>
    <col min="14074" max="14081" width="12.625" style="150" customWidth="1"/>
    <col min="14082" max="14082" width="12.125" style="150" customWidth="1"/>
    <col min="14083" max="14328" width="9.125" style="150"/>
    <col min="14329" max="14329" width="33.5" style="150" customWidth="1"/>
    <col min="14330" max="14337" width="12.625" style="150" customWidth="1"/>
    <col min="14338" max="14338" width="12.125" style="150" customWidth="1"/>
    <col min="14339" max="14584" width="9.125" style="150"/>
    <col min="14585" max="14585" width="33.5" style="150" customWidth="1"/>
    <col min="14586" max="14593" width="12.625" style="150" customWidth="1"/>
    <col min="14594" max="14594" width="12.125" style="150" customWidth="1"/>
    <col min="14595" max="14840" width="9.125" style="150"/>
    <col min="14841" max="14841" width="33.5" style="150" customWidth="1"/>
    <col min="14842" max="14849" width="12.625" style="150" customWidth="1"/>
    <col min="14850" max="14850" width="12.125" style="150" customWidth="1"/>
    <col min="14851" max="15096" width="9.125" style="150"/>
    <col min="15097" max="15097" width="33.5" style="150" customWidth="1"/>
    <col min="15098" max="15105" width="12.625" style="150" customWidth="1"/>
    <col min="15106" max="15106" width="12.125" style="150" customWidth="1"/>
    <col min="15107" max="15352" width="9.125" style="150"/>
    <col min="15353" max="15353" width="33.5" style="150" customWidth="1"/>
    <col min="15354" max="15361" width="12.625" style="150" customWidth="1"/>
    <col min="15362" max="15362" width="12.125" style="150" customWidth="1"/>
    <col min="15363" max="15608" width="9.125" style="150"/>
    <col min="15609" max="15609" width="33.5" style="150" customWidth="1"/>
    <col min="15610" max="15617" width="12.625" style="150" customWidth="1"/>
    <col min="15618" max="15618" width="12.125" style="150" customWidth="1"/>
    <col min="15619" max="15864" width="9.125" style="150"/>
    <col min="15865" max="15865" width="33.5" style="150" customWidth="1"/>
    <col min="15866" max="15873" width="12.625" style="150" customWidth="1"/>
    <col min="15874" max="15874" width="12.125" style="150" customWidth="1"/>
    <col min="15875" max="16120" width="9.125" style="150"/>
    <col min="16121" max="16121" width="33.5" style="150" customWidth="1"/>
    <col min="16122" max="16129" width="12.625" style="150" customWidth="1"/>
    <col min="16130" max="16130" width="12.125" style="150" customWidth="1"/>
    <col min="16131" max="16384" width="9.125" style="150"/>
  </cols>
  <sheetData>
    <row r="1" spans="1:2" ht="18.75">
      <c r="A1" s="149" t="s">
        <v>2</v>
      </c>
    </row>
    <row r="2" spans="1:2" ht="43.5" customHeight="1">
      <c r="A2" s="190" t="s">
        <v>415</v>
      </c>
      <c r="B2" s="190"/>
    </row>
    <row r="3" spans="1:2" ht="24" customHeight="1">
      <c r="A3" s="151" t="s">
        <v>110</v>
      </c>
      <c r="B3" s="152" t="s">
        <v>411</v>
      </c>
    </row>
    <row r="4" spans="1:2">
      <c r="A4" s="191" t="s">
        <v>412</v>
      </c>
      <c r="B4" s="191" t="s">
        <v>413</v>
      </c>
    </row>
    <row r="5" spans="1:2" ht="17.25" customHeight="1">
      <c r="A5" s="191"/>
      <c r="B5" s="191"/>
    </row>
    <row r="6" spans="1:2" ht="32.25" customHeight="1">
      <c r="A6" s="153" t="s">
        <v>424</v>
      </c>
      <c r="B6" s="154">
        <v>159500</v>
      </c>
    </row>
    <row r="7" spans="1:2" ht="30.75" customHeight="1">
      <c r="A7" s="153" t="s">
        <v>414</v>
      </c>
      <c r="B7" s="154">
        <v>159500</v>
      </c>
    </row>
  </sheetData>
  <mergeCells count="3">
    <mergeCell ref="A2:B2"/>
    <mergeCell ref="A4:A5"/>
    <mergeCell ref="B4:B5"/>
  </mergeCells>
  <phoneticPr fontId="20"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showZeros="0" workbookViewId="0">
      <pane xSplit="1" ySplit="4" topLeftCell="B5" activePane="bottomRight" state="frozen"/>
      <selection activeCell="D6" sqref="D6"/>
      <selection pane="topRight" activeCell="D6" sqref="D6"/>
      <selection pane="bottomLeft" activeCell="D6" sqref="D6"/>
      <selection pane="bottomRight" activeCell="F9" sqref="F9"/>
    </sheetView>
  </sheetViews>
  <sheetFormatPr defaultRowHeight="14.25"/>
  <cols>
    <col min="1" max="1" width="45.25" style="25" customWidth="1"/>
    <col min="2" max="2" width="12.875" style="25" customWidth="1"/>
    <col min="3" max="3" width="13.75" style="25" customWidth="1"/>
    <col min="4" max="4" width="13.625" style="14" customWidth="1"/>
    <col min="5" max="16384" width="9" style="15"/>
  </cols>
  <sheetData>
    <row r="1" spans="1:4" ht="27.75" customHeight="1">
      <c r="A1" s="13" t="s">
        <v>444</v>
      </c>
    </row>
    <row r="2" spans="1:4" ht="42" customHeight="1">
      <c r="A2" s="192" t="s">
        <v>417</v>
      </c>
      <c r="B2" s="192"/>
      <c r="C2" s="192"/>
      <c r="D2" s="192"/>
    </row>
    <row r="3" spans="1:4" s="18" customFormat="1" ht="27.75" customHeight="1">
      <c r="A3" s="16" t="s">
        <v>110</v>
      </c>
      <c r="B3" s="66"/>
      <c r="C3" s="66"/>
      <c r="D3" s="17" t="s">
        <v>0</v>
      </c>
    </row>
    <row r="4" spans="1:4" s="18" customFormat="1" ht="33" customHeight="1">
      <c r="A4" s="67" t="s">
        <v>14</v>
      </c>
      <c r="B4" s="124" t="s">
        <v>111</v>
      </c>
      <c r="C4" s="132" t="s">
        <v>124</v>
      </c>
      <c r="D4" s="132" t="s">
        <v>15</v>
      </c>
    </row>
    <row r="5" spans="1:4" s="19" customFormat="1" ht="32.25" customHeight="1">
      <c r="A5" s="155" t="s">
        <v>416</v>
      </c>
      <c r="B5" s="23">
        <f>SUM(B6:B8)</f>
        <v>989</v>
      </c>
      <c r="C5" s="23">
        <f>SUM(C6:C8)</f>
        <v>1000</v>
      </c>
      <c r="D5" s="38">
        <f>(C5/B5-1)*100</f>
        <v>1.1122345803842304</v>
      </c>
    </row>
    <row r="6" spans="1:4" s="19" customFormat="1" ht="32.25" customHeight="1">
      <c r="A6" s="20" t="s">
        <v>45</v>
      </c>
      <c r="B6" s="131">
        <v>326</v>
      </c>
      <c r="C6" s="23">
        <v>350</v>
      </c>
      <c r="D6" s="38">
        <f t="shared" ref="D6:D8" si="0">(C6/B6-1)*100</f>
        <v>7.361963190184051</v>
      </c>
    </row>
    <row r="7" spans="1:4" s="19" customFormat="1" ht="32.25" customHeight="1">
      <c r="A7" s="20" t="s">
        <v>46</v>
      </c>
      <c r="B7" s="131">
        <v>647</v>
      </c>
      <c r="C7" s="23">
        <v>650</v>
      </c>
      <c r="D7" s="38">
        <f t="shared" si="0"/>
        <v>0.46367851622874934</v>
      </c>
    </row>
    <row r="8" spans="1:4" s="19" customFormat="1" ht="32.25" customHeight="1">
      <c r="A8" s="20" t="s">
        <v>47</v>
      </c>
      <c r="B8" s="131">
        <v>16</v>
      </c>
      <c r="C8" s="23"/>
      <c r="D8" s="38">
        <f t="shared" si="0"/>
        <v>-100</v>
      </c>
    </row>
    <row r="9" spans="1:4" s="19" customFormat="1">
      <c r="A9" s="14"/>
      <c r="B9" s="14"/>
      <c r="C9" s="14"/>
      <c r="D9" s="14"/>
    </row>
    <row r="10" spans="1:4" s="19" customFormat="1">
      <c r="A10" s="14"/>
      <c r="B10" s="14"/>
      <c r="C10" s="14"/>
      <c r="D10" s="14"/>
    </row>
    <row r="11" spans="1:4" s="19" customFormat="1">
      <c r="A11" s="14"/>
      <c r="B11" s="14"/>
      <c r="C11" s="14"/>
      <c r="D11" s="14"/>
    </row>
    <row r="12" spans="1:4" s="19" customFormat="1">
      <c r="A12" s="14"/>
      <c r="B12" s="14"/>
      <c r="C12" s="14"/>
      <c r="D12" s="14"/>
    </row>
    <row r="13" spans="1:4" s="19" customFormat="1">
      <c r="A13" s="14"/>
      <c r="B13" s="14"/>
      <c r="C13" s="14"/>
      <c r="D13" s="14"/>
    </row>
    <row r="14" spans="1:4" s="19" customFormat="1">
      <c r="A14" s="14"/>
      <c r="B14" s="14"/>
      <c r="C14" s="14"/>
      <c r="D14" s="14"/>
    </row>
    <row r="15" spans="1:4" s="19" customFormat="1">
      <c r="A15" s="14"/>
      <c r="B15" s="14"/>
      <c r="C15" s="14"/>
      <c r="D15" s="14"/>
    </row>
    <row r="16" spans="1:4" s="19" customFormat="1">
      <c r="A16" s="14"/>
      <c r="B16" s="14"/>
      <c r="C16" s="14"/>
      <c r="D16" s="14"/>
    </row>
    <row r="17" spans="1:4" s="19" customFormat="1">
      <c r="A17" s="14"/>
      <c r="B17" s="14"/>
      <c r="C17" s="14"/>
      <c r="D17" s="14"/>
    </row>
    <row r="18" spans="1:4" s="19" customFormat="1">
      <c r="A18" s="14"/>
      <c r="B18" s="14"/>
      <c r="C18" s="14"/>
      <c r="D18" s="14"/>
    </row>
    <row r="19" spans="1:4" s="19" customFormat="1">
      <c r="A19" s="14"/>
      <c r="B19" s="14"/>
      <c r="C19" s="14"/>
      <c r="D19" s="14"/>
    </row>
    <row r="20" spans="1:4" s="19" customFormat="1">
      <c r="A20" s="14"/>
      <c r="B20" s="14"/>
      <c r="C20" s="14"/>
      <c r="D20" s="14"/>
    </row>
    <row r="21" spans="1:4" s="19" customFormat="1">
      <c r="A21" s="14"/>
      <c r="B21" s="14"/>
      <c r="C21" s="14"/>
      <c r="D21" s="14"/>
    </row>
    <row r="22" spans="1:4" s="19" customFormat="1">
      <c r="A22" s="14"/>
      <c r="B22" s="14"/>
      <c r="C22" s="14"/>
      <c r="D22" s="14"/>
    </row>
  </sheetData>
  <mergeCells count="1">
    <mergeCell ref="A2:D2"/>
  </mergeCells>
  <phoneticPr fontId="20" type="noConversion"/>
  <printOptions horizontalCentered="1"/>
  <pageMargins left="0.23622047244094491" right="0.19685039370078741" top="0.9055118110236221" bottom="0.78740157480314965" header="0" footer="0.7874015748031496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8</vt:i4>
      </vt:variant>
    </vt:vector>
  </HeadingPairs>
  <TitlesOfParts>
    <vt:vector size="28" baseType="lpstr">
      <vt:lpstr>2019年一般公共预算收入</vt:lpstr>
      <vt:lpstr>2019年一般公共预算支出</vt:lpstr>
      <vt:lpstr>2019年一般公共预算本级支出表</vt:lpstr>
      <vt:lpstr>2019年支出经济科目</vt:lpstr>
      <vt:lpstr>2019年一般公共预算税收返还和转移支付表</vt:lpstr>
      <vt:lpstr>2019一般公共预算收支平衡表</vt:lpstr>
      <vt:lpstr>2019年一般公共预算上级补助支出表 </vt:lpstr>
      <vt:lpstr>2018年度下城区地方政府一般债务情况表</vt:lpstr>
      <vt:lpstr>2019基金收入</vt:lpstr>
      <vt:lpstr>2019基金支出</vt:lpstr>
      <vt:lpstr>2019基金转移支付表</vt:lpstr>
      <vt:lpstr>2019年政府性基金上级补助支付表</vt:lpstr>
      <vt:lpstr>2018年度下城区地方政府专项债务情况表</vt:lpstr>
      <vt:lpstr>2019年国有资本经营预算收入表</vt:lpstr>
      <vt:lpstr>2019年国有资本经营预算支出表</vt:lpstr>
      <vt:lpstr>2019年社保基金预算收入表</vt:lpstr>
      <vt:lpstr>2019年社保基金预算支出表</vt:lpstr>
      <vt:lpstr>2019年下城区一般公共预算“三公”经费表 </vt:lpstr>
      <vt:lpstr>Sheet4</vt:lpstr>
      <vt:lpstr>Sheet3</vt:lpstr>
      <vt:lpstr>'2019基金收入'!Database</vt:lpstr>
      <vt:lpstr>'2019年国有资本经营预算收入表'!Database</vt:lpstr>
      <vt:lpstr>'2019年社保基金预算收入表'!Database</vt:lpstr>
      <vt:lpstr>'2019年一般公共预算本级支出表'!Database</vt:lpstr>
      <vt:lpstr>'2019年一般公共预算收入'!Database</vt:lpstr>
      <vt:lpstr>'2019一般公共预算收支平衡表'!Database</vt:lpstr>
      <vt:lpstr>'2019年一般公共预算本级支出表'!Print_Titles</vt:lpstr>
      <vt:lpstr>'2019年支出经济科目'!Print_Titles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2016-01-09T04:52:59Z</cp:lastPrinted>
  <dcterms:created xsi:type="dcterms:W3CDTF">2006-09-13T11:21:51Z</dcterms:created>
  <dcterms:modified xsi:type="dcterms:W3CDTF">2019-02-14T08:14:56Z</dcterms:modified>
</cp:coreProperties>
</file>