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45" yWindow="-75" windowWidth="12345" windowHeight="8745" tabRatio="844" firstSheet="7" activeTab="9"/>
  </bookViews>
  <sheets>
    <sheet name="一般公共预算收入表" sheetId="50" r:id="rId1"/>
    <sheet name="一般公共预算支出表" sheetId="51" r:id="rId2"/>
    <sheet name="一般公共预算本级支出表" sheetId="68" r:id="rId3"/>
    <sheet name="一般公共预算本级基本支出表" sheetId="59" r:id="rId4"/>
    <sheet name="一般公共预算税收返还和转移支付表" sheetId="79" r:id="rId5"/>
    <sheet name="一般公共预算收支平衡表" sheetId="57" r:id="rId6"/>
    <sheet name="地方政府一般债务情况表" sheetId="74" r:id="rId7"/>
    <sheet name="基金收入表" sheetId="53" r:id="rId8"/>
    <sheet name="基金支出表" sheetId="54" r:id="rId9"/>
    <sheet name="基金转移支付表" sheetId="80" r:id="rId10"/>
    <sheet name="基金上级补助表" sheetId="76" r:id="rId11"/>
    <sheet name="地方政府专项债务情况表" sheetId="75" r:id="rId12"/>
    <sheet name="国有资本经营预算收入表" sheetId="77" r:id="rId13"/>
    <sheet name="国有资本经营预算支出表" sheetId="55" r:id="rId14"/>
    <sheet name="社保基金预算收入表 " sheetId="56" r:id="rId15"/>
    <sheet name="社保基金预算支出表" sheetId="78" r:id="rId16"/>
    <sheet name="一般公共预算三公经费表" sheetId="73" r:id="rId17"/>
  </sheets>
  <externalReferences>
    <externalReference r:id="rId18"/>
    <externalReference r:id="rId19"/>
  </externalReferences>
  <definedNames>
    <definedName name="_xlnm._FilterDatabase" localSheetId="2" hidden="1">一般公共预算本级支出表!$A$6:$C$6</definedName>
    <definedName name="_xlnm.Database" localSheetId="6">#REF!</definedName>
    <definedName name="_xlnm.Database" localSheetId="11">#REF!</definedName>
    <definedName name="_xlnm.Database" localSheetId="12">国有资本经营预算收入表!$A$5:$E$5</definedName>
    <definedName name="_xlnm.Database" localSheetId="13">国有资本经营预算支出表!#REF!</definedName>
    <definedName name="_xlnm.Database" localSheetId="10">基金上级补助表!$A$5:$B$5</definedName>
    <definedName name="_xlnm.Database" localSheetId="7">基金收入表!$A$5:$E$5</definedName>
    <definedName name="_xlnm.Database" localSheetId="8">基金支出表!$A$6:$F$18</definedName>
    <definedName name="_xlnm.Database" localSheetId="14">'社保基金预算收入表 '!$A$5:$D$5</definedName>
    <definedName name="_xlnm.Database" localSheetId="15">社保基金预算支出表!#REF!</definedName>
    <definedName name="_xlnm.Database" localSheetId="3">#REF!</definedName>
    <definedName name="_xlnm.Database" localSheetId="16">#REF!</definedName>
    <definedName name="_xlnm.Database" localSheetId="0">一般公共预算收入表!$A$5:$E$23</definedName>
    <definedName name="_xlnm.Database" localSheetId="5">一般公共预算收支平衡表!$A$5:$A$23</definedName>
    <definedName name="_xlnm.Database" localSheetId="1">一般公共预算支出表!$A$6:$F$28</definedName>
    <definedName name="_xlnm.Database">#REF!</definedName>
    <definedName name="_xlnm.Print_Titles" localSheetId="3">一般公共预算本级基本支出表!$2:$4</definedName>
    <definedName name="_xlnm.Print_Titles" localSheetId="2">一般公共预算本级支出表!$4:$4</definedName>
    <definedName name="基金" localSheetId="6">#REF!</definedName>
    <definedName name="基金" localSheetId="11">#REF!</definedName>
    <definedName name="基金" localSheetId="12">#REF!</definedName>
    <definedName name="基金" localSheetId="10">#REF!</definedName>
    <definedName name="基金" localSheetId="15">#REF!</definedName>
    <definedName name="基金" localSheetId="16">#REF!</definedName>
    <definedName name="基金">#REF!</definedName>
    <definedName name="无敌" localSheetId="2">[1]收入月报!$A$5:$I$32</definedName>
    <definedName name="无敌">[2]收入月报!$A$5:$I$32</definedName>
  </definedNames>
  <calcPr calcId="145621"/>
</workbook>
</file>

<file path=xl/calcChain.xml><?xml version="1.0" encoding="utf-8"?>
<calcChain xmlns="http://schemas.openxmlformats.org/spreadsheetml/2006/main">
  <c r="G7" i="78" l="1"/>
  <c r="F7" i="78"/>
  <c r="G6" i="78"/>
  <c r="F6" i="78"/>
  <c r="G5" i="78"/>
  <c r="F5" i="78"/>
  <c r="G7" i="77"/>
  <c r="D6" i="77"/>
  <c r="F6" i="77" s="1"/>
  <c r="C6" i="77"/>
  <c r="C5" i="77"/>
  <c r="D5" i="77" l="1"/>
  <c r="G6" i="77"/>
  <c r="G5" i="77" l="1"/>
  <c r="F5" i="77"/>
  <c r="B8" i="73" l="1"/>
  <c r="B5" i="73" s="1"/>
  <c r="C71" i="68" l="1"/>
  <c r="C321" i="68" l="1"/>
  <c r="C317" i="68" s="1"/>
  <c r="B321" i="68"/>
  <c r="B318" i="68"/>
  <c r="B314" i="68"/>
  <c r="C303" i="68"/>
  <c r="B303" i="68"/>
  <c r="C298" i="68"/>
  <c r="B298" i="68"/>
  <c r="B292" i="68" s="1"/>
  <c r="C295" i="68"/>
  <c r="C286" i="68"/>
  <c r="B286" i="68"/>
  <c r="C274" i="68"/>
  <c r="C273" i="68" s="1"/>
  <c r="B274" i="68"/>
  <c r="B273" i="68" s="1"/>
  <c r="C263" i="68"/>
  <c r="B263" i="68"/>
  <c r="C255" i="68"/>
  <c r="B255" i="68"/>
  <c r="C247" i="68"/>
  <c r="B247" i="68"/>
  <c r="C244" i="68"/>
  <c r="B244" i="68"/>
  <c r="C238" i="68"/>
  <c r="B238" i="68"/>
  <c r="C225" i="68"/>
  <c r="C218" i="68"/>
  <c r="B218" i="68"/>
  <c r="C215" i="68"/>
  <c r="B215" i="68"/>
  <c r="C211" i="68"/>
  <c r="B211" i="68"/>
  <c r="C205" i="68"/>
  <c r="B205" i="68"/>
  <c r="C200" i="68"/>
  <c r="B200" i="68"/>
  <c r="C192" i="68"/>
  <c r="B192" i="68"/>
  <c r="C183" i="68"/>
  <c r="B183" i="68"/>
  <c r="C178" i="68"/>
  <c r="B178" i="68"/>
  <c r="C174" i="68"/>
  <c r="B174" i="68"/>
  <c r="C163" i="68"/>
  <c r="B163" i="68"/>
  <c r="C154" i="68"/>
  <c r="B154" i="68"/>
  <c r="B150" i="68" s="1"/>
  <c r="C151" i="68"/>
  <c r="C144" i="68"/>
  <c r="B144" i="68"/>
  <c r="C141" i="68"/>
  <c r="C134" i="68"/>
  <c r="B134" i="68"/>
  <c r="B131" i="68"/>
  <c r="C121" i="68"/>
  <c r="B121" i="68"/>
  <c r="C115" i="68"/>
  <c r="B115" i="68"/>
  <c r="C110" i="68"/>
  <c r="B110" i="68"/>
  <c r="C99" i="68"/>
  <c r="B99" i="68"/>
  <c r="B93" i="68"/>
  <c r="B88" i="68"/>
  <c r="B84" i="68"/>
  <c r="C80" i="68"/>
  <c r="B80" i="68"/>
  <c r="C76" i="68"/>
  <c r="B76" i="68"/>
  <c r="B71" i="68"/>
  <c r="C68" i="68"/>
  <c r="B68" i="68"/>
  <c r="C58" i="68"/>
  <c r="B58" i="68"/>
  <c r="C53" i="68"/>
  <c r="B53" i="68"/>
  <c r="C49" i="68"/>
  <c r="B49" i="68"/>
  <c r="C45" i="68"/>
  <c r="B45" i="68"/>
  <c r="C40" i="68"/>
  <c r="B40" i="68"/>
  <c r="C32" i="68"/>
  <c r="B32" i="68"/>
  <c r="C25" i="68"/>
  <c r="B25" i="68"/>
  <c r="C20" i="68"/>
  <c r="B20" i="68"/>
  <c r="C13" i="68"/>
  <c r="B13" i="68"/>
  <c r="C10" i="68"/>
  <c r="B10" i="68"/>
  <c r="C7" i="68"/>
  <c r="B7" i="68"/>
  <c r="C177" i="68" l="1"/>
  <c r="C292" i="68"/>
  <c r="B317" i="68"/>
  <c r="B162" i="68"/>
  <c r="B130" i="68"/>
  <c r="B237" i="68"/>
  <c r="C130" i="68"/>
  <c r="C237" i="68"/>
  <c r="B6" i="68"/>
  <c r="B98" i="68"/>
  <c r="C6" i="68"/>
  <c r="C5" i="68" s="1"/>
  <c r="C98" i="68"/>
  <c r="C162" i="68"/>
  <c r="B177" i="68"/>
  <c r="C150" i="68"/>
  <c r="B5" i="68" l="1"/>
  <c r="G6" i="56" l="1"/>
  <c r="G7" i="56"/>
  <c r="G8" i="56"/>
  <c r="G5" i="56"/>
  <c r="F6" i="56"/>
  <c r="F7" i="56"/>
  <c r="F8" i="56"/>
  <c r="F5" i="56"/>
  <c r="E6" i="55" l="1"/>
  <c r="E5" i="55" s="1"/>
  <c r="D6" i="55"/>
  <c r="D5" i="55" s="1"/>
  <c r="C6" i="55"/>
  <c r="C5" i="55" s="1"/>
  <c r="D6" i="54" l="1"/>
  <c r="E6" i="54"/>
  <c r="C6" i="54"/>
  <c r="B6" i="54"/>
  <c r="C5" i="53"/>
  <c r="D5" i="53"/>
  <c r="B5" i="53"/>
  <c r="C6" i="51" l="1"/>
  <c r="D6" i="51"/>
  <c r="E6" i="51"/>
  <c r="B6" i="51"/>
  <c r="G24" i="51"/>
  <c r="F25" i="50" l="1"/>
  <c r="B17" i="50"/>
  <c r="B25" i="50" s="1"/>
  <c r="D17" i="50"/>
  <c r="C17" i="50"/>
  <c r="B18" i="50"/>
  <c r="B22" i="50"/>
  <c r="B14" i="50"/>
  <c r="B5" i="50" s="1"/>
  <c r="B7" i="50"/>
  <c r="B6" i="50"/>
  <c r="D22" i="50" l="1"/>
  <c r="F22" i="50" s="1"/>
  <c r="D18" i="50"/>
  <c r="F18" i="50" s="1"/>
  <c r="D14" i="50"/>
  <c r="G14" i="50" s="1"/>
  <c r="D7" i="50"/>
  <c r="D6" i="50" s="1"/>
  <c r="C22" i="50"/>
  <c r="C18" i="50"/>
  <c r="C14" i="50"/>
  <c r="C7" i="50"/>
  <c r="C6" i="50" s="1"/>
  <c r="F7" i="50"/>
  <c r="G7" i="50"/>
  <c r="F8" i="50"/>
  <c r="G8" i="50"/>
  <c r="F9" i="50"/>
  <c r="G9" i="50"/>
  <c r="F10" i="50"/>
  <c r="G10" i="50"/>
  <c r="F11" i="50"/>
  <c r="G11" i="50"/>
  <c r="F12" i="50"/>
  <c r="G12" i="50"/>
  <c r="F13" i="50"/>
  <c r="G13" i="50"/>
  <c r="F14" i="50"/>
  <c r="F15" i="50"/>
  <c r="G15" i="50"/>
  <c r="F16" i="50"/>
  <c r="G16" i="50"/>
  <c r="F17" i="50"/>
  <c r="G17" i="50"/>
  <c r="F19" i="50"/>
  <c r="G19" i="50"/>
  <c r="F20" i="50"/>
  <c r="G20" i="50"/>
  <c r="F21" i="50"/>
  <c r="G21" i="50"/>
  <c r="G22" i="50"/>
  <c r="F23" i="50"/>
  <c r="G23" i="50"/>
  <c r="F24" i="50"/>
  <c r="G24" i="50"/>
  <c r="G18" i="50" l="1"/>
  <c r="F6" i="50"/>
  <c r="D5" i="50"/>
  <c r="C5" i="50"/>
  <c r="G6" i="50"/>
  <c r="D25" i="50" l="1"/>
  <c r="F5" i="50"/>
  <c r="C25" i="50"/>
  <c r="G25" i="50" s="1"/>
  <c r="G5" i="50"/>
  <c r="G8" i="54"/>
  <c r="G9" i="54"/>
  <c r="G12" i="54"/>
  <c r="G6" i="54"/>
  <c r="G7" i="51"/>
  <c r="G8" i="51"/>
  <c r="G9" i="51"/>
  <c r="G10" i="51"/>
  <c r="G11" i="51"/>
  <c r="G12" i="51"/>
  <c r="G13" i="51"/>
  <c r="G15" i="51"/>
  <c r="G16" i="51"/>
  <c r="G17" i="51"/>
  <c r="G20" i="51"/>
  <c r="G21" i="51"/>
  <c r="G23" i="51"/>
  <c r="G6" i="51"/>
  <c r="F5" i="55" l="1"/>
  <c r="F6" i="55"/>
  <c r="F7" i="55"/>
  <c r="F6" i="53"/>
  <c r="F7" i="53"/>
  <c r="F5" i="53"/>
  <c r="B15" i="57"/>
  <c r="B6" i="57"/>
  <c r="B38" i="59" l="1"/>
  <c r="B15" i="59" l="1"/>
  <c r="B6" i="59"/>
  <c r="B5" i="59" l="1"/>
  <c r="B23" i="57" l="1"/>
  <c r="B27" i="57" s="1"/>
  <c r="B29" i="57" s="1"/>
  <c r="G7" i="55" l="1"/>
  <c r="G6" i="55"/>
  <c r="G5" i="55"/>
  <c r="H13" i="54"/>
  <c r="H12" i="54"/>
  <c r="H9" i="54"/>
  <c r="H8" i="54"/>
  <c r="H6" i="54"/>
  <c r="G7" i="53"/>
  <c r="G6" i="53"/>
  <c r="G5" i="53"/>
  <c r="H23" i="51" l="1"/>
  <c r="H22" i="51"/>
  <c r="H21" i="51"/>
  <c r="H20" i="51"/>
  <c r="H17" i="51"/>
  <c r="H16" i="51"/>
  <c r="H15" i="51"/>
  <c r="H13" i="51"/>
  <c r="H12" i="51"/>
  <c r="H11" i="51"/>
  <c r="H10" i="51"/>
  <c r="H9" i="51"/>
  <c r="H8" i="51"/>
  <c r="H7" i="51"/>
  <c r="H6" i="51"/>
</calcChain>
</file>

<file path=xl/sharedStrings.xml><?xml version="1.0" encoding="utf-8"?>
<sst xmlns="http://schemas.openxmlformats.org/spreadsheetml/2006/main" count="633" uniqueCount="506">
  <si>
    <t>单位：万元</t>
  </si>
  <si>
    <t>单位：万元</t>
    <phoneticPr fontId="4" type="noConversion"/>
  </si>
  <si>
    <t>比上年增减%</t>
    <phoneticPr fontId="4" type="noConversion"/>
  </si>
  <si>
    <t>财政总收入（一+二）</t>
  </si>
  <si>
    <r>
      <t xml:space="preserve">        </t>
    </r>
    <r>
      <rPr>
        <sz val="12"/>
        <color rgb="FF000000"/>
        <rFont val="宋体"/>
        <family val="3"/>
        <charset val="134"/>
      </rPr>
      <t>人大事务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</si>
  <si>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行政运行</t>
    </r>
  </si>
  <si>
    <r>
      <t xml:space="preserve">            </t>
    </r>
    <r>
      <rPr>
        <sz val="12"/>
        <color rgb="FF000000"/>
        <rFont val="宋体"/>
        <family val="3"/>
        <charset val="134"/>
      </rPr>
      <t>一般行政管理事务</t>
    </r>
  </si>
  <si>
    <r>
      <t xml:space="preserve">        </t>
    </r>
    <r>
      <rPr>
        <sz val="12"/>
        <color rgb="FF000000"/>
        <rFont val="宋体"/>
        <family val="3"/>
        <charset val="134"/>
      </rPr>
      <t>政协事务</t>
    </r>
  </si>
  <si>
    <r>
      <t xml:space="preserve">        </t>
    </r>
    <r>
      <rPr>
        <sz val="12"/>
        <color rgb="FF000000"/>
        <rFont val="宋体"/>
        <family val="3"/>
        <charset val="134"/>
      </rPr>
      <t>政府办公厅（室）及相关机构事务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</si>
  <si>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政务公开审批</t>
    </r>
  </si>
  <si>
    <r>
      <t xml:space="preserve">            </t>
    </r>
    <r>
      <rPr>
        <sz val="12"/>
        <color rgb="FF000000"/>
        <rFont val="宋体"/>
        <family val="3"/>
        <charset val="134"/>
      </rPr>
      <t>信访事务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</si>
  <si>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事业运行</t>
    </r>
  </si>
  <si>
    <r>
      <t xml:space="preserve">        </t>
    </r>
    <r>
      <rPr>
        <sz val="12"/>
        <color rgb="FF000000"/>
        <rFont val="宋体"/>
        <family val="3"/>
        <charset val="134"/>
      </rPr>
      <t>发展与改革事务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</si>
  <si>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物价管理</t>
    </r>
  </si>
  <si>
    <r>
      <t xml:space="preserve">        </t>
    </r>
    <r>
      <rPr>
        <sz val="12"/>
        <color rgb="FF000000"/>
        <rFont val="宋体"/>
        <family val="3"/>
        <charset val="134"/>
      </rPr>
      <t>统计信息事务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</si>
  <si>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专项统计业务</t>
    </r>
  </si>
  <si>
    <r>
      <t xml:space="preserve">            </t>
    </r>
    <r>
      <rPr>
        <sz val="12"/>
        <color rgb="FF000000"/>
        <rFont val="宋体"/>
        <family val="3"/>
        <charset val="134"/>
      </rPr>
      <t>统计管理</t>
    </r>
  </si>
  <si>
    <r>
      <t xml:space="preserve">            </t>
    </r>
    <r>
      <rPr>
        <sz val="12"/>
        <color rgb="FF000000"/>
        <rFont val="宋体"/>
        <family val="3"/>
        <charset val="134"/>
      </rPr>
      <t>统计抽样调查</t>
    </r>
  </si>
  <si>
    <r>
      <t xml:space="preserve">        </t>
    </r>
    <r>
      <rPr>
        <sz val="12"/>
        <color rgb="FF000000"/>
        <rFont val="宋体"/>
        <family val="3"/>
        <charset val="134"/>
      </rPr>
      <t>财政事务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</si>
  <si>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信息化建设</t>
    </r>
  </si>
  <si>
    <r>
      <t xml:space="preserve">        </t>
    </r>
    <r>
      <rPr>
        <sz val="12"/>
        <color rgb="FF000000"/>
        <rFont val="宋体"/>
        <family val="3"/>
        <charset val="134"/>
      </rPr>
      <t>审计事务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</si>
  <si>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审计业务</t>
    </r>
  </si>
  <si>
    <r>
      <t xml:space="preserve">        </t>
    </r>
    <r>
      <rPr>
        <sz val="12"/>
        <color rgb="FF000000"/>
        <rFont val="宋体"/>
        <family val="3"/>
        <charset val="134"/>
      </rPr>
      <t>人力资源事务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</si>
  <si>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其他人力资源事务支出</t>
    </r>
  </si>
  <si>
    <r>
      <t xml:space="preserve">        </t>
    </r>
    <r>
      <rPr>
        <sz val="12"/>
        <color rgb="FF000000"/>
        <rFont val="宋体"/>
        <family val="3"/>
        <charset val="134"/>
      </rPr>
      <t>纪检监察事务</t>
    </r>
  </si>
  <si>
    <r>
      <t xml:space="preserve">        </t>
    </r>
    <r>
      <rPr>
        <sz val="12"/>
        <color rgb="FF000000"/>
        <rFont val="宋体"/>
        <family val="3"/>
        <charset val="134"/>
      </rPr>
      <t>商贸事务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</si>
  <si>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招商引资</t>
    </r>
  </si>
  <si>
    <r>
      <t xml:space="preserve">        </t>
    </r>
    <r>
      <rPr>
        <sz val="12"/>
        <color rgb="FF000000"/>
        <rFont val="宋体"/>
        <family val="3"/>
        <charset val="134"/>
      </rPr>
      <t>工商行政管理事务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</si>
  <si>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工商行政管理专项</t>
    </r>
  </si>
  <si>
    <r>
      <t xml:space="preserve">        </t>
    </r>
    <r>
      <rPr>
        <sz val="12"/>
        <color rgb="FF000000"/>
        <rFont val="宋体"/>
        <family val="3"/>
        <charset val="134"/>
      </rPr>
      <t>质量技术监督与检验检疫事务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</si>
  <si>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质量技术监督行政执法及业务管理</t>
    </r>
  </si>
  <si>
    <r>
      <t xml:space="preserve">        </t>
    </r>
    <r>
      <rPr>
        <sz val="12"/>
        <color rgb="FF000000"/>
        <rFont val="宋体"/>
        <family val="3"/>
        <charset val="134"/>
      </rPr>
      <t>档案事务</t>
    </r>
  </si>
  <si>
    <r>
      <t xml:space="preserve">        </t>
    </r>
    <r>
      <rPr>
        <sz val="12"/>
        <color rgb="FF000000"/>
        <rFont val="宋体"/>
        <family val="3"/>
        <charset val="134"/>
      </rPr>
      <t>民主党派及工商联事务</t>
    </r>
  </si>
  <si>
    <r>
      <t xml:space="preserve">        </t>
    </r>
    <r>
      <rPr>
        <sz val="12"/>
        <color rgb="FF000000"/>
        <rFont val="宋体"/>
        <family val="3"/>
        <charset val="134"/>
      </rPr>
      <t>群众团体事务</t>
    </r>
  </si>
  <si>
    <r>
      <t xml:space="preserve">        </t>
    </r>
    <r>
      <rPr>
        <sz val="12"/>
        <color rgb="FF000000"/>
        <rFont val="宋体"/>
        <family val="3"/>
        <charset val="134"/>
      </rPr>
      <t>党委办公厅（室）及相关机构事务</t>
    </r>
  </si>
  <si>
    <r>
      <t xml:space="preserve">        </t>
    </r>
    <r>
      <rPr>
        <sz val="12"/>
        <color rgb="FF000000"/>
        <rFont val="宋体"/>
        <family val="3"/>
        <charset val="134"/>
      </rPr>
      <t>组织事务</t>
    </r>
  </si>
  <si>
    <r>
      <t xml:space="preserve">        </t>
    </r>
    <r>
      <rPr>
        <sz val="12"/>
        <color rgb="FF000000"/>
        <rFont val="宋体"/>
        <family val="3"/>
        <charset val="134"/>
      </rPr>
      <t>宣传事务</t>
    </r>
  </si>
  <si>
    <r>
      <t xml:space="preserve">        </t>
    </r>
    <r>
      <rPr>
        <sz val="12"/>
        <color rgb="FF000000"/>
        <rFont val="宋体"/>
        <family val="3"/>
        <charset val="134"/>
      </rPr>
      <t>统战事务</t>
    </r>
  </si>
  <si>
    <r>
      <t xml:space="preserve">        </t>
    </r>
    <r>
      <rPr>
        <sz val="12"/>
        <color rgb="FF000000"/>
        <rFont val="宋体"/>
        <family val="3"/>
        <charset val="134"/>
      </rPr>
      <t>其他一般公共服务支出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</si>
  <si>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其他一般公共服务支出</t>
    </r>
  </si>
  <si>
    <r>
      <t xml:space="preserve">        </t>
    </r>
    <r>
      <rPr>
        <sz val="12"/>
        <color rgb="FF000000"/>
        <rFont val="宋体"/>
        <family val="3"/>
        <charset val="134"/>
      </rPr>
      <t>公安</t>
    </r>
  </si>
  <si>
    <r>
      <t xml:space="preserve">        </t>
    </r>
    <r>
      <rPr>
        <sz val="12"/>
        <color rgb="FF000000"/>
        <rFont val="宋体"/>
        <family val="3"/>
        <charset val="134"/>
      </rPr>
      <t>检察</t>
    </r>
  </si>
  <si>
    <r>
      <t xml:space="preserve">        </t>
    </r>
    <r>
      <rPr>
        <sz val="12"/>
        <color rgb="FF000000"/>
        <rFont val="宋体"/>
        <family val="3"/>
        <charset val="134"/>
      </rPr>
      <t>法院</t>
    </r>
  </si>
  <si>
    <r>
      <t xml:space="preserve">            </t>
    </r>
    <r>
      <rPr>
        <sz val="12"/>
        <color rgb="FF000000"/>
        <rFont val="宋体"/>
        <family val="3"/>
        <charset val="134"/>
      </rPr>
      <t>案件审判</t>
    </r>
  </si>
  <si>
    <r>
      <t xml:space="preserve">           </t>
    </r>
    <r>
      <rPr>
        <sz val="12"/>
        <color rgb="FF000000"/>
        <rFont val="宋体"/>
        <family val="3"/>
        <charset val="134"/>
      </rPr>
      <t>“两庭”建设</t>
    </r>
  </si>
  <si>
    <r>
      <t xml:space="preserve">        </t>
    </r>
    <r>
      <rPr>
        <sz val="12"/>
        <color rgb="FF000000"/>
        <rFont val="宋体"/>
        <family val="3"/>
        <charset val="134"/>
      </rPr>
      <t>司法</t>
    </r>
  </si>
  <si>
    <r>
      <t xml:space="preserve">            </t>
    </r>
    <r>
      <rPr>
        <sz val="12"/>
        <color rgb="FF000000"/>
        <rFont val="宋体"/>
        <family val="3"/>
        <charset val="134"/>
      </rPr>
      <t>基层司法业务</t>
    </r>
  </si>
  <si>
    <r>
      <t xml:space="preserve">            </t>
    </r>
    <r>
      <rPr>
        <sz val="12"/>
        <color rgb="FF000000"/>
        <rFont val="宋体"/>
        <family val="3"/>
        <charset val="134"/>
      </rPr>
      <t>普法宣传</t>
    </r>
  </si>
  <si>
    <r>
      <t xml:space="preserve">            </t>
    </r>
    <r>
      <rPr>
        <sz val="12"/>
        <color rgb="FF000000"/>
        <rFont val="宋体"/>
        <family val="3"/>
        <charset val="134"/>
      </rPr>
      <t>律师公证管理</t>
    </r>
  </si>
  <si>
    <r>
      <t xml:space="preserve">            </t>
    </r>
    <r>
      <rPr>
        <sz val="12"/>
        <color rgb="FF000000"/>
        <rFont val="宋体"/>
        <family val="3"/>
        <charset val="134"/>
      </rPr>
      <t>法律援助</t>
    </r>
  </si>
  <si>
    <r>
      <t xml:space="preserve">        </t>
    </r>
    <r>
      <rPr>
        <sz val="12"/>
        <color rgb="FF000000"/>
        <rFont val="宋体"/>
        <family val="3"/>
        <charset val="134"/>
      </rPr>
      <t>其他公共安全支出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</si>
  <si>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其他公共安全支出</t>
    </r>
  </si>
  <si>
    <r>
      <t xml:space="preserve">        </t>
    </r>
    <r>
      <rPr>
        <sz val="12"/>
        <color rgb="FF000000"/>
        <rFont val="宋体"/>
        <family val="3"/>
        <charset val="134"/>
      </rPr>
      <t>教育管理事务</t>
    </r>
  </si>
  <si>
    <r>
      <t xml:space="preserve">        </t>
    </r>
    <r>
      <rPr>
        <sz val="12"/>
        <color rgb="FF000000"/>
        <rFont val="宋体"/>
        <family val="3"/>
        <charset val="134"/>
      </rPr>
      <t>普通教育</t>
    </r>
  </si>
  <si>
    <r>
      <t xml:space="preserve">            </t>
    </r>
    <r>
      <rPr>
        <sz val="12"/>
        <color rgb="FF000000"/>
        <rFont val="宋体"/>
        <family val="3"/>
        <charset val="134"/>
      </rPr>
      <t>学前教育</t>
    </r>
  </si>
  <si>
    <r>
      <t xml:space="preserve">            </t>
    </r>
    <r>
      <rPr>
        <sz val="12"/>
        <color rgb="FF000000"/>
        <rFont val="宋体"/>
        <family val="3"/>
        <charset val="134"/>
      </rPr>
      <t>小学教育</t>
    </r>
  </si>
  <si>
    <r>
      <t xml:space="preserve">            </t>
    </r>
    <r>
      <rPr>
        <sz val="12"/>
        <color rgb="FF000000"/>
        <rFont val="宋体"/>
        <family val="3"/>
        <charset val="134"/>
      </rPr>
      <t>初中教育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</si>
  <si>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其他普通教育支出</t>
    </r>
  </si>
  <si>
    <r>
      <t xml:space="preserve">        </t>
    </r>
    <r>
      <rPr>
        <sz val="12"/>
        <color rgb="FF000000"/>
        <rFont val="宋体"/>
        <family val="3"/>
        <charset val="134"/>
      </rPr>
      <t>特殊教育</t>
    </r>
  </si>
  <si>
    <r>
      <t xml:space="preserve">            </t>
    </r>
    <r>
      <rPr>
        <sz val="12"/>
        <color rgb="FF000000"/>
        <rFont val="宋体"/>
        <family val="3"/>
        <charset val="134"/>
      </rPr>
      <t>特殊学校教育</t>
    </r>
  </si>
  <si>
    <r>
      <t xml:space="preserve">        </t>
    </r>
    <r>
      <rPr>
        <sz val="12"/>
        <color rgb="FF000000"/>
        <rFont val="宋体"/>
        <family val="3"/>
        <charset val="134"/>
      </rPr>
      <t>进修及培训</t>
    </r>
  </si>
  <si>
    <r>
      <t xml:space="preserve">            </t>
    </r>
    <r>
      <rPr>
        <sz val="12"/>
        <color rgb="FF000000"/>
        <rFont val="宋体"/>
        <family val="3"/>
        <charset val="134"/>
      </rPr>
      <t>教师进修</t>
    </r>
  </si>
  <si>
    <r>
      <t xml:space="preserve">        </t>
    </r>
    <r>
      <rPr>
        <sz val="12"/>
        <color rgb="FF000000"/>
        <rFont val="宋体"/>
        <family val="3"/>
        <charset val="134"/>
      </rPr>
      <t>教育费附加安排的支出</t>
    </r>
  </si>
  <si>
    <r>
      <t xml:space="preserve">            </t>
    </r>
    <r>
      <rPr>
        <sz val="12"/>
        <color rgb="FF000000"/>
        <rFont val="宋体"/>
        <family val="3"/>
        <charset val="134"/>
      </rPr>
      <t>城市中小学校舍建设</t>
    </r>
  </si>
  <si>
    <r>
      <t xml:space="preserve">            </t>
    </r>
    <r>
      <rPr>
        <sz val="12"/>
        <color rgb="FF000000"/>
        <rFont val="宋体"/>
        <family val="3"/>
        <charset val="134"/>
      </rPr>
      <t>城市中小学教学设施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</si>
  <si>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其他教育费附加安排的支出</t>
    </r>
  </si>
  <si>
    <r>
      <t xml:space="preserve">        </t>
    </r>
    <r>
      <rPr>
        <sz val="12"/>
        <color rgb="FF000000"/>
        <rFont val="宋体"/>
        <family val="3"/>
        <charset val="134"/>
      </rPr>
      <t>科学技术管理事务</t>
    </r>
  </si>
  <si>
    <r>
      <t xml:space="preserve">        </t>
    </r>
    <r>
      <rPr>
        <sz val="12"/>
        <color rgb="FF000000"/>
        <rFont val="宋体"/>
        <family val="3"/>
        <charset val="134"/>
      </rPr>
      <t>技术研究与开发</t>
    </r>
  </si>
  <si>
    <r>
      <t xml:space="preserve">        </t>
    </r>
    <r>
      <rPr>
        <sz val="12"/>
        <color rgb="FF000000"/>
        <rFont val="宋体"/>
        <family val="3"/>
        <charset val="134"/>
      </rPr>
      <t>文化</t>
    </r>
  </si>
  <si>
    <r>
      <t xml:space="preserve">            </t>
    </r>
    <r>
      <rPr>
        <sz val="12"/>
        <color rgb="FF000000"/>
        <rFont val="宋体"/>
        <family val="3"/>
        <charset val="134"/>
      </rPr>
      <t>图书馆</t>
    </r>
  </si>
  <si>
    <r>
      <t xml:space="preserve">            </t>
    </r>
    <r>
      <rPr>
        <sz val="12"/>
        <color rgb="FF000000"/>
        <rFont val="宋体"/>
        <family val="3"/>
        <charset val="134"/>
      </rPr>
      <t>群众文化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</si>
  <si>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其他文化支出</t>
    </r>
  </si>
  <si>
    <r>
      <t xml:space="preserve">        </t>
    </r>
    <r>
      <rPr>
        <sz val="12"/>
        <color rgb="FF000000"/>
        <rFont val="宋体"/>
        <family val="3"/>
        <charset val="134"/>
      </rPr>
      <t>文物</t>
    </r>
  </si>
  <si>
    <r>
      <t xml:space="preserve">            </t>
    </r>
    <r>
      <rPr>
        <sz val="12"/>
        <color rgb="FF000000"/>
        <rFont val="宋体"/>
        <family val="3"/>
        <charset val="134"/>
      </rPr>
      <t>文物保护</t>
    </r>
  </si>
  <si>
    <r>
      <t xml:space="preserve">        </t>
    </r>
    <r>
      <rPr>
        <sz val="12"/>
        <color rgb="FF000000"/>
        <rFont val="宋体"/>
        <family val="3"/>
        <charset val="134"/>
      </rPr>
      <t>体育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</si>
  <si>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其他体育支出</t>
    </r>
  </si>
  <si>
    <r>
      <t xml:space="preserve">        </t>
    </r>
    <r>
      <rPr>
        <sz val="12"/>
        <color rgb="FF000000"/>
        <rFont val="宋体"/>
        <family val="3"/>
        <charset val="134"/>
      </rPr>
      <t>人力资源和社会保障管理事务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</si>
  <si>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社会保险经办机构</t>
    </r>
  </si>
  <si>
    <r>
      <t xml:space="preserve">        </t>
    </r>
    <r>
      <rPr>
        <sz val="12"/>
        <color rgb="FF000000"/>
        <rFont val="宋体"/>
        <family val="3"/>
        <charset val="134"/>
      </rPr>
      <t>民政管理事务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</si>
  <si>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拥军优属</t>
    </r>
  </si>
  <si>
    <r>
      <t xml:space="preserve">            </t>
    </r>
    <r>
      <rPr>
        <sz val="12"/>
        <color rgb="FF000000"/>
        <rFont val="宋体"/>
        <family val="3"/>
        <charset val="134"/>
      </rPr>
      <t>老龄事务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</si>
  <si>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民间组织管理</t>
    </r>
  </si>
  <si>
    <r>
      <t xml:space="preserve">            </t>
    </r>
    <r>
      <rPr>
        <sz val="12"/>
        <color rgb="FF000000"/>
        <rFont val="宋体"/>
        <family val="3"/>
        <charset val="134"/>
      </rPr>
      <t>行政区划和地名管理</t>
    </r>
  </si>
  <si>
    <r>
      <t xml:space="preserve">            </t>
    </r>
    <r>
      <rPr>
        <sz val="12"/>
        <color rgb="FF000000"/>
        <rFont val="宋体"/>
        <family val="3"/>
        <charset val="134"/>
      </rPr>
      <t>基层政权和社区建设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</si>
  <si>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其他民政管理事务支出</t>
    </r>
  </si>
  <si>
    <r>
      <t xml:space="preserve">        </t>
    </r>
    <r>
      <rPr>
        <sz val="12"/>
        <color rgb="FF000000"/>
        <rFont val="宋体"/>
        <family val="3"/>
        <charset val="134"/>
      </rPr>
      <t>行政事业单位离退休</t>
    </r>
  </si>
  <si>
    <r>
      <t xml:space="preserve">            </t>
    </r>
    <r>
      <rPr>
        <sz val="12"/>
        <color rgb="FF000000"/>
        <rFont val="宋体"/>
        <family val="3"/>
        <charset val="134"/>
      </rPr>
      <t>归口管理的行政单位离退休</t>
    </r>
  </si>
  <si>
    <r>
      <t xml:space="preserve">            </t>
    </r>
    <r>
      <rPr>
        <sz val="12"/>
        <color rgb="FF000000"/>
        <rFont val="宋体"/>
        <family val="3"/>
        <charset val="134"/>
      </rPr>
      <t>事业单位离退休</t>
    </r>
  </si>
  <si>
    <r>
      <t xml:space="preserve">            </t>
    </r>
    <r>
      <rPr>
        <sz val="12"/>
        <color rgb="FF000000"/>
        <rFont val="宋体"/>
        <family val="3"/>
        <charset val="134"/>
      </rPr>
      <t>离退休人员管理机构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</si>
  <si>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其他行政事业单位离退休支出</t>
    </r>
  </si>
  <si>
    <r>
      <t xml:space="preserve">        </t>
    </r>
    <r>
      <rPr>
        <sz val="12"/>
        <color rgb="FF000000"/>
        <rFont val="宋体"/>
        <family val="3"/>
        <charset val="134"/>
      </rPr>
      <t>就业补助</t>
    </r>
  </si>
  <si>
    <r>
      <t xml:space="preserve">            </t>
    </r>
    <r>
      <rPr>
        <sz val="12"/>
        <color rgb="FF000000"/>
        <rFont val="宋体"/>
        <family val="3"/>
        <charset val="134"/>
      </rPr>
      <t>职业培训补贴</t>
    </r>
  </si>
  <si>
    <r>
      <t xml:space="preserve">            </t>
    </r>
    <r>
      <rPr>
        <sz val="12"/>
        <color rgb="FF000000"/>
        <rFont val="宋体"/>
        <family val="3"/>
        <charset val="134"/>
      </rPr>
      <t>社会保险补贴</t>
    </r>
  </si>
  <si>
    <r>
      <t xml:space="preserve">            </t>
    </r>
    <r>
      <rPr>
        <sz val="12"/>
        <color rgb="FF000000"/>
        <rFont val="宋体"/>
        <family val="3"/>
        <charset val="134"/>
      </rPr>
      <t>公益性岗位补贴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</si>
  <si>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其他就业补助支出</t>
    </r>
  </si>
  <si>
    <r>
      <t xml:space="preserve">        </t>
    </r>
    <r>
      <rPr>
        <sz val="12"/>
        <color rgb="FF000000"/>
        <rFont val="宋体"/>
        <family val="3"/>
        <charset val="134"/>
      </rPr>
      <t>抚恤</t>
    </r>
  </si>
  <si>
    <r>
      <t xml:space="preserve">            </t>
    </r>
    <r>
      <rPr>
        <sz val="12"/>
        <color rgb="FF000000"/>
        <rFont val="宋体"/>
        <family val="3"/>
        <charset val="134"/>
      </rPr>
      <t>死亡抚恤</t>
    </r>
  </si>
  <si>
    <r>
      <t xml:space="preserve">            </t>
    </r>
    <r>
      <rPr>
        <sz val="12"/>
        <color rgb="FF000000"/>
        <rFont val="宋体"/>
        <family val="3"/>
        <charset val="134"/>
      </rPr>
      <t>伤残抚恤</t>
    </r>
  </si>
  <si>
    <r>
      <t xml:space="preserve">            </t>
    </r>
    <r>
      <rPr>
        <sz val="12"/>
        <color rgb="FF000000"/>
        <rFont val="宋体"/>
        <family val="3"/>
        <charset val="134"/>
      </rPr>
      <t>在乡复员、退伍军人生活补助</t>
    </r>
  </si>
  <si>
    <r>
      <t xml:space="preserve">            </t>
    </r>
    <r>
      <rPr>
        <sz val="12"/>
        <color rgb="FF000000"/>
        <rFont val="宋体"/>
        <family val="3"/>
        <charset val="134"/>
      </rPr>
      <t>义务兵优待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</si>
  <si>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其他优抚支出</t>
    </r>
  </si>
  <si>
    <r>
      <t xml:space="preserve">        </t>
    </r>
    <r>
      <rPr>
        <sz val="12"/>
        <color rgb="FF000000"/>
        <rFont val="宋体"/>
        <family val="3"/>
        <charset val="134"/>
      </rPr>
      <t>退役安置</t>
    </r>
  </si>
  <si>
    <r>
      <t xml:space="preserve">            </t>
    </r>
    <r>
      <rPr>
        <sz val="12"/>
        <color rgb="FF000000"/>
        <rFont val="宋体"/>
        <family val="3"/>
        <charset val="134"/>
      </rPr>
      <t>退役士兵安置</t>
    </r>
  </si>
  <si>
    <r>
      <t xml:space="preserve">            </t>
    </r>
    <r>
      <rPr>
        <sz val="12"/>
        <color rgb="FF000000"/>
        <rFont val="宋体"/>
        <family val="3"/>
        <charset val="134"/>
      </rPr>
      <t>军队移交政府的离退休人员安置</t>
    </r>
  </si>
  <si>
    <r>
      <t xml:space="preserve">            </t>
    </r>
    <r>
      <rPr>
        <sz val="12"/>
        <color rgb="FF000000"/>
        <rFont val="宋体"/>
        <family val="3"/>
        <charset val="134"/>
      </rPr>
      <t>退役士兵管理教育</t>
    </r>
  </si>
  <si>
    <r>
      <t xml:space="preserve">        </t>
    </r>
    <r>
      <rPr>
        <sz val="12"/>
        <color rgb="FF000000"/>
        <rFont val="宋体"/>
        <family val="3"/>
        <charset val="134"/>
      </rPr>
      <t>社会福利</t>
    </r>
  </si>
  <si>
    <r>
      <t xml:space="preserve">            </t>
    </r>
    <r>
      <rPr>
        <sz val="12"/>
        <color rgb="FF000000"/>
        <rFont val="宋体"/>
        <family val="3"/>
        <charset val="134"/>
      </rPr>
      <t>老年福利</t>
    </r>
  </si>
  <si>
    <r>
      <t xml:space="preserve">            </t>
    </r>
    <r>
      <rPr>
        <sz val="12"/>
        <color rgb="FF000000"/>
        <rFont val="宋体"/>
        <family val="3"/>
        <charset val="134"/>
      </rPr>
      <t>殡葬</t>
    </r>
  </si>
  <si>
    <r>
      <t xml:space="preserve">        </t>
    </r>
    <r>
      <rPr>
        <sz val="12"/>
        <color rgb="FF000000"/>
        <rFont val="宋体"/>
        <family val="3"/>
        <charset val="134"/>
      </rPr>
      <t>残疾人事业</t>
    </r>
  </si>
  <si>
    <r>
      <t xml:space="preserve">            </t>
    </r>
    <r>
      <rPr>
        <sz val="12"/>
        <color rgb="FF000000"/>
        <rFont val="宋体"/>
        <family val="3"/>
        <charset val="134"/>
      </rPr>
      <t>残疾人康复</t>
    </r>
  </si>
  <si>
    <r>
      <t xml:space="preserve">            </t>
    </r>
    <r>
      <rPr>
        <sz val="12"/>
        <color rgb="FF000000"/>
        <rFont val="宋体"/>
        <family val="3"/>
        <charset val="134"/>
      </rPr>
      <t>残疾人就业和扶贫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</si>
  <si>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其他残疾人事业支出</t>
    </r>
  </si>
  <si>
    <r>
      <t xml:space="preserve">        </t>
    </r>
    <r>
      <rPr>
        <sz val="12"/>
        <color rgb="FF000000"/>
        <rFont val="宋体"/>
        <family val="3"/>
        <charset val="134"/>
      </rPr>
      <t>红十字事业</t>
    </r>
  </si>
  <si>
    <r>
      <t xml:space="preserve">        </t>
    </r>
    <r>
      <rPr>
        <sz val="12"/>
        <color rgb="FF000000"/>
        <rFont val="宋体"/>
        <family val="3"/>
        <charset val="134"/>
      </rPr>
      <t>最低生活保障</t>
    </r>
  </si>
  <si>
    <r>
      <t xml:space="preserve">            </t>
    </r>
    <r>
      <rPr>
        <sz val="12"/>
        <color rgb="FF000000"/>
        <rFont val="宋体"/>
        <family val="3"/>
        <charset val="134"/>
      </rPr>
      <t>城市最低生活保障金支出</t>
    </r>
  </si>
  <si>
    <r>
      <t xml:space="preserve">        </t>
    </r>
    <r>
      <rPr>
        <sz val="12"/>
        <color rgb="FF000000"/>
        <rFont val="宋体"/>
        <family val="3"/>
        <charset val="134"/>
      </rPr>
      <t>临时救助</t>
    </r>
  </si>
  <si>
    <r>
      <t xml:space="preserve">            </t>
    </r>
    <r>
      <rPr>
        <sz val="12"/>
        <color rgb="FF000000"/>
        <rFont val="宋体"/>
        <family val="3"/>
        <charset val="134"/>
      </rPr>
      <t>临时救助支出</t>
    </r>
  </si>
  <si>
    <r>
      <t xml:space="preserve">            </t>
    </r>
    <r>
      <rPr>
        <sz val="12"/>
        <color rgb="FF000000"/>
        <rFont val="宋体"/>
        <family val="3"/>
        <charset val="134"/>
      </rPr>
      <t>流浪乞讨人员救助支出</t>
    </r>
  </si>
  <si>
    <r>
      <t xml:space="preserve">        </t>
    </r>
    <r>
      <rPr>
        <sz val="12"/>
        <color rgb="FF000000"/>
        <rFont val="宋体"/>
        <family val="3"/>
        <charset val="134"/>
      </rPr>
      <t>其他生活救助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</si>
  <si>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其他城市生活救助</t>
    </r>
  </si>
  <si>
    <r>
      <t xml:space="preserve">        </t>
    </r>
    <r>
      <rPr>
        <sz val="12"/>
        <color rgb="FF000000"/>
        <rFont val="宋体"/>
        <family val="3"/>
        <charset val="134"/>
      </rPr>
      <t>其他社会保障和就业支出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</si>
  <si>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其他社会保障和就业支出</t>
    </r>
  </si>
  <si>
    <r>
      <t xml:space="preserve">        </t>
    </r>
    <r>
      <rPr>
        <sz val="12"/>
        <color rgb="FF000000"/>
        <rFont val="宋体"/>
        <family val="3"/>
        <charset val="134"/>
      </rPr>
      <t>医疗卫生与计划生育管理事务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</si>
  <si>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其他医疗卫生与计划生育管理事务支出</t>
    </r>
  </si>
  <si>
    <r>
      <t xml:space="preserve">        </t>
    </r>
    <r>
      <rPr>
        <sz val="12"/>
        <color rgb="FF000000"/>
        <rFont val="宋体"/>
        <family val="3"/>
        <charset val="134"/>
      </rPr>
      <t>公立医院</t>
    </r>
  </si>
  <si>
    <r>
      <t xml:space="preserve">            </t>
    </r>
    <r>
      <rPr>
        <sz val="12"/>
        <color rgb="FF000000"/>
        <rFont val="宋体"/>
        <family val="3"/>
        <charset val="134"/>
      </rPr>
      <t>中医（民族）医院</t>
    </r>
  </si>
  <si>
    <r>
      <t xml:space="preserve">        </t>
    </r>
    <r>
      <rPr>
        <sz val="12"/>
        <color rgb="FF000000"/>
        <rFont val="宋体"/>
        <family val="3"/>
        <charset val="134"/>
      </rPr>
      <t>基层医疗卫生机构</t>
    </r>
  </si>
  <si>
    <r>
      <t xml:space="preserve">            </t>
    </r>
    <r>
      <rPr>
        <sz val="12"/>
        <color rgb="FF000000"/>
        <rFont val="宋体"/>
        <family val="3"/>
        <charset val="134"/>
      </rPr>
      <t>城市社区卫生机构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</si>
  <si>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其他基层医疗卫生机构支出</t>
    </r>
  </si>
  <si>
    <r>
      <t xml:space="preserve">        </t>
    </r>
    <r>
      <rPr>
        <sz val="12"/>
        <color rgb="FF000000"/>
        <rFont val="宋体"/>
        <family val="3"/>
        <charset val="134"/>
      </rPr>
      <t>公共卫生</t>
    </r>
  </si>
  <si>
    <r>
      <t xml:space="preserve">            </t>
    </r>
    <r>
      <rPr>
        <sz val="12"/>
        <color rgb="FF000000"/>
        <rFont val="宋体"/>
        <family val="3"/>
        <charset val="134"/>
      </rPr>
      <t>疾病预防控制机构</t>
    </r>
  </si>
  <si>
    <r>
      <t xml:space="preserve">            </t>
    </r>
    <r>
      <rPr>
        <sz val="12"/>
        <color rgb="FF000000"/>
        <rFont val="宋体"/>
        <family val="3"/>
        <charset val="134"/>
      </rPr>
      <t>卫生监督机构</t>
    </r>
  </si>
  <si>
    <r>
      <t xml:space="preserve">            </t>
    </r>
    <r>
      <rPr>
        <sz val="12"/>
        <color rgb="FF000000"/>
        <rFont val="宋体"/>
        <family val="3"/>
        <charset val="134"/>
      </rPr>
      <t>妇幼保健机构</t>
    </r>
  </si>
  <si>
    <r>
      <t xml:space="preserve">            </t>
    </r>
    <r>
      <rPr>
        <sz val="12"/>
        <color rgb="FF000000"/>
        <rFont val="宋体"/>
        <family val="3"/>
        <charset val="134"/>
      </rPr>
      <t>基本公共卫生服务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</si>
  <si>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其他公共卫生支出</t>
    </r>
  </si>
  <si>
    <r>
      <t xml:space="preserve">        </t>
    </r>
    <r>
      <rPr>
        <sz val="12"/>
        <color rgb="FF000000"/>
        <rFont val="宋体"/>
        <family val="3"/>
        <charset val="134"/>
      </rPr>
      <t>医疗保障</t>
    </r>
  </si>
  <si>
    <r>
      <t xml:space="preserve">            </t>
    </r>
    <r>
      <rPr>
        <sz val="12"/>
        <color rgb="FF000000"/>
        <rFont val="宋体"/>
        <family val="3"/>
        <charset val="134"/>
      </rPr>
      <t>行政单位医疗</t>
    </r>
  </si>
  <si>
    <r>
      <t xml:space="preserve">            </t>
    </r>
    <r>
      <rPr>
        <sz val="12"/>
        <color rgb="FF000000"/>
        <rFont val="宋体"/>
        <family val="3"/>
        <charset val="134"/>
      </rPr>
      <t>事业单位医疗</t>
    </r>
  </si>
  <si>
    <r>
      <t xml:space="preserve">            </t>
    </r>
    <r>
      <rPr>
        <sz val="12"/>
        <color rgb="FF000000"/>
        <rFont val="宋体"/>
        <family val="3"/>
        <charset val="134"/>
      </rPr>
      <t>公务员医疗补助</t>
    </r>
  </si>
  <si>
    <r>
      <t xml:space="preserve">            </t>
    </r>
    <r>
      <rPr>
        <sz val="12"/>
        <color rgb="FF000000"/>
        <rFont val="宋体"/>
        <family val="3"/>
        <charset val="134"/>
      </rPr>
      <t>优抚对象医疗补助</t>
    </r>
  </si>
  <si>
    <r>
      <t xml:space="preserve">        </t>
    </r>
    <r>
      <rPr>
        <sz val="12"/>
        <color rgb="FF000000"/>
        <rFont val="宋体"/>
        <family val="3"/>
        <charset val="134"/>
      </rPr>
      <t>计划生育事务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</si>
  <si>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其他计划生育事务支出</t>
    </r>
  </si>
  <si>
    <r>
      <t xml:space="preserve">        </t>
    </r>
    <r>
      <rPr>
        <sz val="12"/>
        <color rgb="FF000000"/>
        <rFont val="宋体"/>
        <family val="3"/>
        <charset val="134"/>
      </rPr>
      <t>食品和药品监督管理事务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</si>
  <si>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其他食品和药品监督管理事务支出</t>
    </r>
  </si>
  <si>
    <r>
      <t xml:space="preserve">        </t>
    </r>
    <r>
      <rPr>
        <sz val="12"/>
        <color rgb="FF000000"/>
        <rFont val="宋体"/>
        <family val="3"/>
        <charset val="134"/>
      </rPr>
      <t>城乡社区管理事务</t>
    </r>
  </si>
  <si>
    <r>
      <t xml:space="preserve">            </t>
    </r>
    <r>
      <rPr>
        <sz val="12"/>
        <color rgb="FF000000"/>
        <rFont val="宋体"/>
        <family val="3"/>
        <charset val="134"/>
      </rPr>
      <t>城管执法</t>
    </r>
  </si>
  <si>
    <r>
      <t xml:space="preserve">            </t>
    </r>
    <r>
      <rPr>
        <sz val="12"/>
        <color rgb="FF000000"/>
        <rFont val="宋体"/>
        <family val="3"/>
        <charset val="134"/>
      </rPr>
      <t>工程建设管理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</si>
  <si>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其他城乡社区管理事务支出</t>
    </r>
  </si>
  <si>
    <r>
      <t xml:space="preserve">        </t>
    </r>
    <r>
      <rPr>
        <sz val="12"/>
        <color rgb="FF000000"/>
        <rFont val="宋体"/>
        <family val="3"/>
        <charset val="134"/>
      </rPr>
      <t>城乡社区公共设施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</si>
  <si>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其他城乡社区公共设施支出</t>
    </r>
  </si>
  <si>
    <r>
      <t xml:space="preserve">        </t>
    </r>
    <r>
      <rPr>
        <sz val="12"/>
        <color rgb="FF000000"/>
        <rFont val="宋体"/>
        <family val="3"/>
        <charset val="134"/>
      </rPr>
      <t>城乡社区环境卫生</t>
    </r>
  </si>
  <si>
    <r>
      <t xml:space="preserve">            </t>
    </r>
    <r>
      <rPr>
        <sz val="12"/>
        <color rgb="FF000000"/>
        <rFont val="宋体"/>
        <family val="3"/>
        <charset val="134"/>
      </rPr>
      <t>城乡社区环境卫生</t>
    </r>
  </si>
  <si>
    <r>
      <t xml:space="preserve">        </t>
    </r>
    <r>
      <rPr>
        <sz val="12"/>
        <color rgb="FF000000"/>
        <rFont val="宋体"/>
        <family val="3"/>
        <charset val="134"/>
      </rPr>
      <t>其他城乡社区支出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</si>
  <si>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其他城乡社区支出</t>
    </r>
  </si>
  <si>
    <r>
      <t xml:space="preserve">        </t>
    </r>
    <r>
      <rPr>
        <sz val="12"/>
        <color rgb="FF000000"/>
        <rFont val="宋体"/>
        <family val="3"/>
        <charset val="134"/>
      </rPr>
      <t>农业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</si>
  <si>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其他农业支出</t>
    </r>
  </si>
  <si>
    <r>
      <t xml:space="preserve">        </t>
    </r>
    <r>
      <rPr>
        <sz val="12"/>
        <color rgb="FF000000"/>
        <rFont val="宋体"/>
        <family val="3"/>
        <charset val="134"/>
      </rPr>
      <t>水利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</si>
  <si>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其他水利支出</t>
    </r>
  </si>
  <si>
    <r>
      <t xml:space="preserve">        </t>
    </r>
    <r>
      <rPr>
        <sz val="12"/>
        <color rgb="FF000000"/>
        <rFont val="宋体"/>
        <family val="3"/>
        <charset val="134"/>
      </rPr>
      <t>安全生产监管</t>
    </r>
  </si>
  <si>
    <r>
      <t xml:space="preserve">        </t>
    </r>
    <r>
      <rPr>
        <sz val="12"/>
        <color rgb="FF000000"/>
        <rFont val="宋体"/>
        <family val="3"/>
        <charset val="134"/>
      </rPr>
      <t>支持中小企业发展和管理支出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</si>
  <si>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其他支持中小企业发展和管理支出</t>
    </r>
  </si>
  <si>
    <r>
      <t xml:space="preserve">        </t>
    </r>
    <r>
      <rPr>
        <sz val="12"/>
        <color rgb="FF000000"/>
        <rFont val="宋体"/>
        <family val="3"/>
        <charset val="134"/>
      </rPr>
      <t>其他商业服务业等支出</t>
    </r>
  </si>
  <si>
    <r>
      <t xml:space="preserve">            </t>
    </r>
    <r>
      <rPr>
        <sz val="12"/>
        <color rgb="FF000000"/>
        <rFont val="宋体"/>
        <family val="3"/>
        <charset val="134"/>
      </rPr>
      <t>其他商业服务业等支出</t>
    </r>
  </si>
  <si>
    <r>
      <t xml:space="preserve">        </t>
    </r>
    <r>
      <rPr>
        <sz val="12"/>
        <color rgb="FF000000"/>
        <rFont val="宋体"/>
        <family val="3"/>
        <charset val="134"/>
      </rPr>
      <t>国土资源事务</t>
    </r>
  </si>
  <si>
    <t>附表一</t>
    <phoneticPr fontId="4" type="noConversion"/>
  </si>
  <si>
    <r>
      <t>项</t>
    </r>
    <r>
      <rPr>
        <sz val="12"/>
        <rFont val="Times New Roman"/>
        <family val="1"/>
      </rPr>
      <t xml:space="preserve">                                 </t>
    </r>
    <r>
      <rPr>
        <sz val="12"/>
        <rFont val="宋体"/>
        <family val="3"/>
        <charset val="134"/>
      </rPr>
      <t>目</t>
    </r>
    <phoneticPr fontId="4" type="noConversion"/>
  </si>
  <si>
    <t>为调整预算%</t>
    <phoneticPr fontId="4" type="noConversion"/>
  </si>
  <si>
    <t>附表二</t>
    <phoneticPr fontId="4" type="noConversion"/>
  </si>
  <si>
    <t>单位：万元</t>
    <phoneticPr fontId="4" type="noConversion"/>
  </si>
  <si>
    <r>
      <t xml:space="preserve">项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  目</t>
    </r>
    <phoneticPr fontId="4" type="noConversion"/>
  </si>
  <si>
    <t>比上年
增减%</t>
    <phoneticPr fontId="4" type="noConversion"/>
  </si>
  <si>
    <t>为调整预算%</t>
    <phoneticPr fontId="4" type="noConversion"/>
  </si>
  <si>
    <t>支出Ⅰ</t>
    <phoneticPr fontId="4" type="noConversion"/>
  </si>
  <si>
    <t>支出Ⅱ</t>
    <phoneticPr fontId="4" type="noConversion"/>
  </si>
  <si>
    <t>备注：1、实际支出Ⅰ的构成：年初预算+预算调整+省市补助；</t>
    <phoneticPr fontId="4" type="noConversion"/>
  </si>
  <si>
    <t xml:space="preserve">      2、实际支出Ⅱ的构成：年初预算+预算调整；</t>
    <phoneticPr fontId="4" type="noConversion"/>
  </si>
  <si>
    <r>
      <t>项</t>
    </r>
    <r>
      <rPr>
        <sz val="12"/>
        <rFont val="Times New Roman"/>
        <family val="1"/>
      </rPr>
      <t xml:space="preserve">                         </t>
    </r>
    <r>
      <rPr>
        <sz val="12"/>
        <rFont val="宋体"/>
        <family val="3"/>
        <charset val="134"/>
      </rPr>
      <t>目</t>
    </r>
    <phoneticPr fontId="4" type="noConversion"/>
  </si>
  <si>
    <t>为调整预算%</t>
    <phoneticPr fontId="4" type="noConversion"/>
  </si>
  <si>
    <t xml:space="preserve">政府性基金收入            </t>
    <phoneticPr fontId="4" type="noConversion"/>
  </si>
  <si>
    <t>单位：万元</t>
    <phoneticPr fontId="4" type="noConversion"/>
  </si>
  <si>
    <t>项             目</t>
    <phoneticPr fontId="4" type="noConversion"/>
  </si>
  <si>
    <t>比上年
增减%</t>
    <phoneticPr fontId="4" type="noConversion"/>
  </si>
  <si>
    <t>为调整预算%</t>
    <phoneticPr fontId="4" type="noConversion"/>
  </si>
  <si>
    <t>支出Ⅰ</t>
    <phoneticPr fontId="4" type="noConversion"/>
  </si>
  <si>
    <t>支出Ⅱ</t>
    <phoneticPr fontId="4" type="noConversion"/>
  </si>
  <si>
    <t xml:space="preserve">政府性基金支出      </t>
    <phoneticPr fontId="4" type="noConversion"/>
  </si>
  <si>
    <t>备注：1、实际支出Ⅰ的构成：年初预算+预算调整+省市补助；</t>
    <phoneticPr fontId="4" type="noConversion"/>
  </si>
  <si>
    <t xml:space="preserve">      2、实际支出Ⅱ的构成：年初预算+预算调整。</t>
    <phoneticPr fontId="4" type="noConversion"/>
  </si>
  <si>
    <t>附表五</t>
    <phoneticPr fontId="4" type="noConversion"/>
  </si>
  <si>
    <r>
      <t>项</t>
    </r>
    <r>
      <rPr>
        <sz val="12"/>
        <rFont val="Times New Roman"/>
        <family val="1"/>
      </rPr>
      <t xml:space="preserve">                         </t>
    </r>
    <r>
      <rPr>
        <sz val="12"/>
        <rFont val="宋体"/>
        <family val="3"/>
        <charset val="134"/>
      </rPr>
      <t>目</t>
    </r>
    <phoneticPr fontId="4" type="noConversion"/>
  </si>
  <si>
    <t>比上年增减%</t>
    <phoneticPr fontId="4" type="noConversion"/>
  </si>
  <si>
    <t>为调整预算%</t>
    <phoneticPr fontId="4" type="noConversion"/>
  </si>
  <si>
    <t xml:space="preserve">      其他国有资本经营预算企业利润收入</t>
    <phoneticPr fontId="4" type="noConversion"/>
  </si>
  <si>
    <r>
      <t xml:space="preserve">  </t>
    </r>
    <r>
      <rPr>
        <sz val="12"/>
        <rFont val="宋体"/>
        <family val="3"/>
        <charset val="134"/>
      </rPr>
      <t xml:space="preserve">    改革成本支出</t>
    </r>
    <phoneticPr fontId="4" type="noConversion"/>
  </si>
  <si>
    <r>
      <t>备注：国有资本经营预算收入目前按国有企业经营净利润1</t>
    </r>
    <r>
      <rPr>
        <sz val="12"/>
        <rFont val="宋体"/>
        <family val="3"/>
        <charset val="134"/>
      </rPr>
      <t>0%比例上交。</t>
    </r>
    <phoneticPr fontId="4" type="noConversion"/>
  </si>
  <si>
    <t>附表六</t>
    <phoneticPr fontId="4" type="noConversion"/>
  </si>
  <si>
    <t>单位：万元</t>
    <phoneticPr fontId="22" type="noConversion"/>
  </si>
  <si>
    <r>
      <t>项</t>
    </r>
    <r>
      <rPr>
        <sz val="12"/>
        <rFont val="Times New Roman"/>
        <family val="1"/>
      </rPr>
      <t xml:space="preserve">                         </t>
    </r>
    <r>
      <rPr>
        <sz val="12"/>
        <rFont val="宋体"/>
        <family val="3"/>
        <charset val="134"/>
      </rPr>
      <t>目</t>
    </r>
    <phoneticPr fontId="4" type="noConversion"/>
  </si>
  <si>
    <r>
      <t>项</t>
    </r>
    <r>
      <rPr>
        <sz val="12"/>
        <rFont val="Times New Roman"/>
        <family val="1"/>
      </rPr>
      <t xml:space="preserve">                                 </t>
    </r>
    <r>
      <rPr>
        <sz val="12"/>
        <rFont val="宋体"/>
        <family val="3"/>
        <charset val="134"/>
      </rPr>
      <t>目</t>
    </r>
    <phoneticPr fontId="4" type="noConversion"/>
  </si>
  <si>
    <t xml:space="preserve">          专项转移支付收入</t>
    <phoneticPr fontId="30" type="noConversion"/>
  </si>
  <si>
    <t>项    目</t>
    <phoneticPr fontId="4" type="noConversion"/>
  </si>
  <si>
    <t xml:space="preserve">     工资福利支出</t>
    <phoneticPr fontId="18" type="noConversion"/>
  </si>
  <si>
    <t xml:space="preserve">      商品和服务支出</t>
    <phoneticPr fontId="18" type="noConversion"/>
  </si>
  <si>
    <t xml:space="preserve">          办公印刷费</t>
    <phoneticPr fontId="18" type="noConversion"/>
  </si>
  <si>
    <t xml:space="preserve">          咨询手续费</t>
    <phoneticPr fontId="18" type="noConversion"/>
  </si>
  <si>
    <t xml:space="preserve">          水费</t>
    <phoneticPr fontId="18" type="noConversion"/>
  </si>
  <si>
    <t xml:space="preserve">          电费</t>
    <phoneticPr fontId="18" type="noConversion"/>
  </si>
  <si>
    <t xml:space="preserve">          邮电费</t>
    <phoneticPr fontId="18" type="noConversion"/>
  </si>
  <si>
    <t xml:space="preserve">          物业管理费</t>
    <phoneticPr fontId="18" type="noConversion"/>
  </si>
  <si>
    <t xml:space="preserve">          差旅费</t>
    <phoneticPr fontId="18" type="noConversion"/>
  </si>
  <si>
    <t xml:space="preserve">          维修（护）费</t>
    <phoneticPr fontId="18" type="noConversion"/>
  </si>
  <si>
    <t xml:space="preserve">          租赁费</t>
    <phoneticPr fontId="18" type="noConversion"/>
  </si>
  <si>
    <t xml:space="preserve">          会议培训费</t>
    <phoneticPr fontId="18" type="noConversion"/>
  </si>
  <si>
    <t xml:space="preserve">          公务接待费</t>
    <phoneticPr fontId="18" type="noConversion"/>
  </si>
  <si>
    <t xml:space="preserve">          专用材料费</t>
    <phoneticPr fontId="18" type="noConversion"/>
  </si>
  <si>
    <t xml:space="preserve">          被装购置费</t>
    <phoneticPr fontId="18" type="noConversion"/>
  </si>
  <si>
    <t xml:space="preserve">          专用燃料费</t>
    <phoneticPr fontId="18" type="noConversion"/>
  </si>
  <si>
    <t xml:space="preserve">          劳务费</t>
    <phoneticPr fontId="18" type="noConversion"/>
  </si>
  <si>
    <t xml:space="preserve">          委托业务费</t>
    <phoneticPr fontId="18" type="noConversion"/>
  </si>
  <si>
    <t xml:space="preserve">          工会经费</t>
    <phoneticPr fontId="18" type="noConversion"/>
  </si>
  <si>
    <t xml:space="preserve">          福利费</t>
    <phoneticPr fontId="18" type="noConversion"/>
  </si>
  <si>
    <t xml:space="preserve">          公务用车运行维护费</t>
    <phoneticPr fontId="18" type="noConversion"/>
  </si>
  <si>
    <t xml:space="preserve">          其他交通费用</t>
    <phoneticPr fontId="18" type="noConversion"/>
  </si>
  <si>
    <t xml:space="preserve">          其他商品和服务支出</t>
    <phoneticPr fontId="18" type="noConversion"/>
  </si>
  <si>
    <t xml:space="preserve">      对个人和家庭的补助支出</t>
    <phoneticPr fontId="18" type="noConversion"/>
  </si>
  <si>
    <t xml:space="preserve">          离休费</t>
    <phoneticPr fontId="18" type="noConversion"/>
  </si>
  <si>
    <t xml:space="preserve">          退休费</t>
    <phoneticPr fontId="18" type="noConversion"/>
  </si>
  <si>
    <t xml:space="preserve">          退职（役）费</t>
    <phoneticPr fontId="18" type="noConversion"/>
  </si>
  <si>
    <t xml:space="preserve">          生活补助</t>
    <phoneticPr fontId="18" type="noConversion"/>
  </si>
  <si>
    <t xml:space="preserve">          医疗费</t>
    <phoneticPr fontId="18" type="noConversion"/>
  </si>
  <si>
    <t xml:space="preserve">          助学金</t>
    <phoneticPr fontId="18" type="noConversion"/>
  </si>
  <si>
    <t xml:space="preserve">          奖励金</t>
    <phoneticPr fontId="18" type="noConversion"/>
  </si>
  <si>
    <t xml:space="preserve">          住房公积金</t>
    <phoneticPr fontId="18" type="noConversion"/>
  </si>
  <si>
    <t xml:space="preserve">          购房补贴</t>
    <phoneticPr fontId="18" type="noConversion"/>
  </si>
  <si>
    <t xml:space="preserve">          其他对个人和家庭的补助支出</t>
    <phoneticPr fontId="18" type="noConversion"/>
  </si>
  <si>
    <t xml:space="preserve">          抚恤金</t>
    <phoneticPr fontId="4" type="noConversion"/>
  </si>
  <si>
    <t xml:space="preserve">          因公出国（境）费用</t>
    <phoneticPr fontId="4" type="noConversion"/>
  </si>
  <si>
    <t xml:space="preserve">          提租补贴</t>
    <phoneticPr fontId="30" type="noConversion"/>
  </si>
  <si>
    <t>附表四</t>
    <phoneticPr fontId="4" type="noConversion"/>
  </si>
  <si>
    <t xml:space="preserve">一、地方一般公共预算收入        </t>
    <phoneticPr fontId="4" type="noConversion"/>
  </si>
  <si>
    <t>三、调入资金</t>
    <phoneticPr fontId="4" type="noConversion"/>
  </si>
  <si>
    <t>四、上解上级支出</t>
    <phoneticPr fontId="4" type="noConversion"/>
  </si>
  <si>
    <t>五、当年一般公共预算可用资金（一+二+三-四）</t>
    <phoneticPr fontId="18" type="noConversion"/>
  </si>
  <si>
    <t>六、上年结余</t>
    <phoneticPr fontId="18" type="noConversion"/>
  </si>
  <si>
    <t xml:space="preserve">   1、彩票公益金收入</t>
    <phoneticPr fontId="4" type="noConversion"/>
  </si>
  <si>
    <t xml:space="preserve">   2、其他政府性基金收入</t>
    <phoneticPr fontId="4" type="noConversion"/>
  </si>
  <si>
    <t xml:space="preserve">   1、国有土地使用权出让收入安排的支出</t>
    <phoneticPr fontId="4" type="noConversion"/>
  </si>
  <si>
    <t xml:space="preserve">   2、用于社会福利的彩票公益金支出</t>
    <phoneticPr fontId="4" type="noConversion"/>
  </si>
  <si>
    <t xml:space="preserve">   3、用于体育事业的彩票公益金支出</t>
    <phoneticPr fontId="18" type="noConversion"/>
  </si>
  <si>
    <t xml:space="preserve">   4、用于教育事业的彩票公益金支出</t>
    <phoneticPr fontId="4" type="noConversion"/>
  </si>
  <si>
    <t xml:space="preserve">   5、用于残疾人事业的彩票公益金支出</t>
    <phoneticPr fontId="4" type="noConversion"/>
  </si>
  <si>
    <t xml:space="preserve">   6、其他政府性基金收入安排的支出</t>
    <phoneticPr fontId="4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</si>
  <si>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2"/>
        <rFont val="宋体"/>
        <family val="3"/>
        <charset val="134"/>
      </rPr>
      <t>7、债务付息支出</t>
    </r>
    <phoneticPr fontId="4" type="noConversion"/>
  </si>
  <si>
    <t xml:space="preserve">   1、利润收入</t>
    <phoneticPr fontId="4" type="noConversion"/>
  </si>
  <si>
    <t xml:space="preserve">   1、商业服务业等支出</t>
    <phoneticPr fontId="4" type="noConversion"/>
  </si>
  <si>
    <t xml:space="preserve">   1、机关事业单位基本养老保险基金支出</t>
    <phoneticPr fontId="4" type="noConversion"/>
  </si>
  <si>
    <t xml:space="preserve">一、地方一般公共预算收入        </t>
  </si>
  <si>
    <t xml:space="preserve">  1、增值税       </t>
  </si>
  <si>
    <t xml:space="preserve">  3、企业所得税40％          </t>
  </si>
  <si>
    <t xml:space="preserve">  4、个人所得税40％          </t>
  </si>
  <si>
    <t xml:space="preserve">  5、城市维护建设税     </t>
  </si>
  <si>
    <t xml:space="preserve">  6、其他各税           </t>
  </si>
  <si>
    <t xml:space="preserve">  3、企业所得税60％ </t>
  </si>
  <si>
    <t xml:space="preserve">  4、个人所得税60％ </t>
  </si>
  <si>
    <t>二、上级补助结算收入</t>
    <phoneticPr fontId="4" type="noConversion"/>
  </si>
  <si>
    <t xml:space="preserve">          上划增值税和消费税两税返还收入</t>
    <phoneticPr fontId="4" type="noConversion"/>
  </si>
  <si>
    <t xml:space="preserve">          所得税基数返还收入</t>
    <phoneticPr fontId="4" type="noConversion"/>
  </si>
  <si>
    <t xml:space="preserve">          搬迁企业结算收入</t>
    <phoneticPr fontId="18" type="noConversion"/>
  </si>
  <si>
    <t xml:space="preserve">          市体制财力专项补助收入</t>
    <phoneticPr fontId="18" type="noConversion"/>
  </si>
  <si>
    <t xml:space="preserve">          体制结算补助收入</t>
    <phoneticPr fontId="4" type="noConversion"/>
  </si>
  <si>
    <t xml:space="preserve">    其中：地方财政收入增收上解支出（40%）</t>
    <phoneticPr fontId="4" type="noConversion"/>
  </si>
  <si>
    <t xml:space="preserve">          总额分享上解支出（48.3%）</t>
    <phoneticPr fontId="18" type="noConversion"/>
  </si>
  <si>
    <t xml:space="preserve">          市属下放企业收入递增上解支出（8%）</t>
    <phoneticPr fontId="18" type="noConversion"/>
  </si>
  <si>
    <t xml:space="preserve">          体制包干上解支出</t>
    <phoneticPr fontId="18" type="noConversion"/>
  </si>
  <si>
    <t xml:space="preserve">          上划增值税和消费税两税上解支出</t>
    <phoneticPr fontId="18" type="noConversion"/>
  </si>
  <si>
    <t xml:space="preserve">          出口退税专项上解支出</t>
    <phoneticPr fontId="4" type="noConversion"/>
  </si>
  <si>
    <t xml:space="preserve">          其他体制上解支出</t>
    <phoneticPr fontId="4" type="noConversion"/>
  </si>
  <si>
    <t xml:space="preserve">    其中：“营改增”基数返还</t>
    <phoneticPr fontId="4" type="noConversion"/>
  </si>
  <si>
    <t>七、调入预算稳定调节基金</t>
    <phoneticPr fontId="18" type="noConversion"/>
  </si>
  <si>
    <t xml:space="preserve"> 1、一般公共服务支出</t>
  </si>
  <si>
    <t>为年初预算</t>
    <phoneticPr fontId="4" type="noConversion"/>
  </si>
  <si>
    <t>为年初预算%</t>
    <phoneticPr fontId="4" type="noConversion"/>
  </si>
  <si>
    <t>为年初预算%</t>
    <phoneticPr fontId="4" type="noConversion"/>
  </si>
  <si>
    <t>2017年年初预算</t>
  </si>
  <si>
    <t>2017年调整预算</t>
  </si>
  <si>
    <t>2017年实绩</t>
  </si>
  <si>
    <t>二○一七年一般公共预算收入完成情况表</t>
    <phoneticPr fontId="4" type="noConversion"/>
  </si>
  <si>
    <t>二○一七年一般公共预算支出完成情况表</t>
    <phoneticPr fontId="4" type="noConversion"/>
  </si>
  <si>
    <t>二○一七年一般公共预算财政收支平衡表</t>
    <phoneticPr fontId="4" type="noConversion"/>
  </si>
  <si>
    <t>二○一七年政府性基金预算收入完成情况表</t>
    <phoneticPr fontId="4" type="noConversion"/>
  </si>
  <si>
    <t>二○一七年政府性基金支出完成情况表</t>
    <phoneticPr fontId="4" type="noConversion"/>
  </si>
  <si>
    <t>（一）税收收入</t>
  </si>
  <si>
    <t xml:space="preserve">  其中：非营改增增值税50％         </t>
  </si>
  <si>
    <t xml:space="preserve">        改征增值税50％         </t>
  </si>
  <si>
    <t>（二）非税收入</t>
  </si>
  <si>
    <t xml:space="preserve">  1、专项收入（包括教育费附加收入、地方教育附加收入和残疾人就业保障金收入）</t>
  </si>
  <si>
    <t xml:space="preserve">  2、其他收入（包括行政事业性收费收入、罚没收入和利息收入）</t>
  </si>
  <si>
    <t>二、上划中央收入</t>
  </si>
  <si>
    <t>（一）增值税、消费税小计</t>
  </si>
  <si>
    <t xml:space="preserve">  1、非营改增增值税50％ </t>
  </si>
  <si>
    <t xml:space="preserve">  2、改征增值税50％</t>
  </si>
  <si>
    <t xml:space="preserve">  3、消费税</t>
  </si>
  <si>
    <t>（二）所得税小计</t>
  </si>
  <si>
    <t>2017年实际支出</t>
  </si>
  <si>
    <t xml:space="preserve">一般公共预算支出      </t>
  </si>
  <si>
    <t xml:space="preserve"> 2、公共安全支出</t>
  </si>
  <si>
    <t xml:space="preserve"> 3、教育支出</t>
  </si>
  <si>
    <t xml:space="preserve"> 4、科学技术支出</t>
  </si>
  <si>
    <t xml:space="preserve"> 5、文化体育与传媒支出</t>
  </si>
  <si>
    <t xml:space="preserve"> 6、社会保障和就业支出</t>
  </si>
  <si>
    <t xml:space="preserve"> 7、医疗卫生与计划生育支出</t>
  </si>
  <si>
    <t xml:space="preserve"> 8、节能环保支出</t>
  </si>
  <si>
    <t xml:space="preserve"> 9、城乡社区支出</t>
  </si>
  <si>
    <t xml:space="preserve"> 10、农林水支出</t>
  </si>
  <si>
    <t xml:space="preserve"> 11、资源勘探信息等支出</t>
  </si>
  <si>
    <t xml:space="preserve"> 12、商业服务业等支出</t>
  </si>
  <si>
    <t xml:space="preserve"> 13、金融支出</t>
  </si>
  <si>
    <t xml:space="preserve"> 14、国土海洋气象等支出</t>
  </si>
  <si>
    <t xml:space="preserve"> 15、住房保障支出</t>
  </si>
  <si>
    <t xml:space="preserve"> 16、其他支出</t>
  </si>
  <si>
    <t xml:space="preserve"> 17、债务付息支出</t>
  </si>
  <si>
    <t xml:space="preserve"> 18、预备费</t>
    <phoneticPr fontId="4" type="noConversion"/>
  </si>
  <si>
    <t>2017年决算数</t>
    <phoneticPr fontId="4" type="noConversion"/>
  </si>
  <si>
    <t>八、调入预算周转金</t>
    <phoneticPr fontId="30" type="noConversion"/>
  </si>
  <si>
    <t>十、一般公共预算支出</t>
    <phoneticPr fontId="18" type="noConversion"/>
  </si>
  <si>
    <t>九、一般公共预算累计可用资金（五+六+七+八）</t>
    <phoneticPr fontId="18" type="noConversion"/>
  </si>
  <si>
    <t>十一、年末余额（九-十）</t>
    <phoneticPr fontId="22" type="noConversion"/>
  </si>
  <si>
    <t xml:space="preserve">   2、股利、股息收入</t>
  </si>
  <si>
    <t>比上年增减%</t>
  </si>
  <si>
    <t>为年初预算</t>
  </si>
  <si>
    <t>为调整预算%</t>
  </si>
  <si>
    <t xml:space="preserve">   1、机关事业单位基本养老保险基金收入      </t>
    <phoneticPr fontId="22" type="noConversion"/>
  </si>
  <si>
    <t xml:space="preserve">      机关事业单位基本养老保险费收入  </t>
    <phoneticPr fontId="22" type="noConversion"/>
  </si>
  <si>
    <t xml:space="preserve">      机关事业单位基本养老保险基金财政补助收入</t>
    <phoneticPr fontId="22" type="noConversion"/>
  </si>
  <si>
    <t xml:space="preserve">      机关事业单位基本养老保险基金利息收入</t>
    <phoneticPr fontId="22" type="noConversion"/>
  </si>
  <si>
    <t xml:space="preserve">      其他机关事业单位基本养老保险基金收入      </t>
    <phoneticPr fontId="22" type="noConversion"/>
  </si>
  <si>
    <t xml:space="preserve">      基本养老金支出 </t>
    <phoneticPr fontId="22" type="noConversion"/>
  </si>
  <si>
    <t>2017决算数</t>
    <phoneticPr fontId="4" type="noConversion"/>
  </si>
  <si>
    <t xml:space="preserve">         基本工资</t>
    <phoneticPr fontId="30" type="noConversion"/>
  </si>
  <si>
    <t xml:space="preserve">         津贴补贴</t>
    <phoneticPr fontId="30" type="noConversion"/>
  </si>
  <si>
    <t xml:space="preserve">         奖金</t>
    <phoneticPr fontId="30" type="noConversion"/>
  </si>
  <si>
    <t xml:space="preserve">         其他社会保障缴费</t>
    <phoneticPr fontId="30" type="noConversion"/>
  </si>
  <si>
    <t xml:space="preserve">         绩效工资</t>
    <phoneticPr fontId="30" type="noConversion"/>
  </si>
  <si>
    <t xml:space="preserve">         机关事业单位基本养老保险缴费</t>
    <phoneticPr fontId="30" type="noConversion"/>
  </si>
  <si>
    <t xml:space="preserve">         职业年金缴费</t>
    <phoneticPr fontId="30" type="noConversion"/>
  </si>
  <si>
    <t xml:space="preserve">         其他工资福利支出</t>
    <phoneticPr fontId="30" type="noConversion"/>
  </si>
  <si>
    <t>附表三</t>
    <phoneticPr fontId="4" type="noConversion"/>
  </si>
  <si>
    <t>单位：万元</t>
    <phoneticPr fontId="4" type="noConversion"/>
  </si>
  <si>
    <t>项目</t>
    <phoneticPr fontId="4" type="noConversion"/>
  </si>
  <si>
    <t>支出I</t>
    <phoneticPr fontId="22" type="noConversion"/>
  </si>
  <si>
    <t>支出II</t>
    <phoneticPr fontId="22" type="noConversion"/>
  </si>
  <si>
    <r>
      <t>一般公共预算支出</t>
    </r>
    <r>
      <rPr>
        <sz val="12"/>
        <color rgb="FF000000"/>
        <rFont val="Times New Roman"/>
        <family val="1"/>
      </rPr>
      <t xml:space="preserve">      </t>
    </r>
    <phoneticPr fontId="22" type="noConversion"/>
  </si>
  <si>
    <r>
      <t xml:space="preserve">    1</t>
    </r>
    <r>
      <rPr>
        <sz val="12"/>
        <color rgb="FF000000"/>
        <rFont val="宋体"/>
        <family val="3"/>
        <charset val="134"/>
      </rPr>
      <t>、一般公共服务支出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</si>
  <si>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其他政府办公厅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family val="3"/>
        <charset val="134"/>
      </rPr>
      <t>室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宋体"/>
        <family val="3"/>
        <charset val="134"/>
      </rPr>
      <t>及相关机构事务支出</t>
    </r>
    <phoneticPr fontId="4" type="noConversion"/>
  </si>
  <si>
    <r>
      <t xml:space="preserve">           </t>
    </r>
    <r>
      <rPr>
        <sz val="12"/>
        <color rgb="FF000000"/>
        <rFont val="宋体"/>
        <family val="3"/>
        <charset val="134"/>
      </rPr>
      <t>一般行政管理业务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</si>
  <si>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其他统计信息事务支出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</si>
  <si>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其他财政事务支出</t>
    </r>
    <phoneticPr fontId="22" type="noConversion"/>
  </si>
  <si>
    <t xml:space="preserve">      其他税收事务支出</t>
    <phoneticPr fontId="4" type="noConversion"/>
  </si>
  <si>
    <t xml:space="preserve">      一般行政管理事务</t>
    <phoneticPr fontId="4" type="noConversion"/>
  </si>
  <si>
    <t xml:space="preserve">      其他工商行政管理事务支出</t>
    <phoneticPr fontId="4" type="noConversion"/>
  </si>
  <si>
    <t xml:space="preserve">      事业运行</t>
    <phoneticPr fontId="4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</si>
  <si>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其他共产党事务支出</t>
    </r>
    <phoneticPr fontId="4" type="noConversion"/>
  </si>
  <si>
    <r>
      <t xml:space="preserve">    2</t>
    </r>
    <r>
      <rPr>
        <sz val="12"/>
        <color rgb="FF000000"/>
        <rFont val="宋体"/>
        <family val="3"/>
        <charset val="134"/>
      </rPr>
      <t>、公共安全支出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</si>
  <si>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行政运行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</si>
  <si>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一般行政管理事务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</si>
  <si>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治安管理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</si>
  <si>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刑事侦查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</si>
  <si>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禁毒管理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</si>
  <si>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网络侦控管理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</si>
  <si>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反恐怖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</si>
  <si>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拘押收教场所管理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</si>
  <si>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信息化建设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</si>
  <si>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其他公安支出</t>
    </r>
    <phoneticPr fontId="4" type="noConversion"/>
  </si>
  <si>
    <t xml:space="preserve">      其他检察支出</t>
    <phoneticPr fontId="4" type="noConversion"/>
  </si>
  <si>
    <r>
      <t xml:space="preserve">    3</t>
    </r>
    <r>
      <rPr>
        <sz val="12"/>
        <color rgb="FF000000"/>
        <rFont val="宋体"/>
        <family val="3"/>
        <charset val="134"/>
      </rPr>
      <t>、教育支出</t>
    </r>
    <phoneticPr fontId="4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</si>
  <si>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其他教育支出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</si>
  <si>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其他教育支出</t>
    </r>
    <phoneticPr fontId="22" type="noConversion"/>
  </si>
  <si>
    <r>
      <t xml:space="preserve">    4</t>
    </r>
    <r>
      <rPr>
        <sz val="12"/>
        <color rgb="FF000000"/>
        <rFont val="宋体"/>
        <family val="3"/>
        <charset val="134"/>
      </rPr>
      <t>、科学技术支出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</si>
  <si>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应用技术研究与开发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</si>
  <si>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产业技术研究与开发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</si>
  <si>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其他技术研究与开发支出</t>
    </r>
    <phoneticPr fontId="22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</si>
  <si>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科学技术普及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</si>
  <si>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科普活动</t>
    </r>
    <phoneticPr fontId="22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</si>
  <si>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其他科学技术支出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</si>
  <si>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其他科学技术支出</t>
    </r>
    <phoneticPr fontId="22" type="noConversion"/>
  </si>
  <si>
    <r>
      <t xml:space="preserve">    5</t>
    </r>
    <r>
      <rPr>
        <sz val="12"/>
        <color rgb="FF000000"/>
        <rFont val="宋体"/>
        <family val="3"/>
        <charset val="134"/>
      </rPr>
      <t>、文化体育与传媒支出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</si>
  <si>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文化市场管理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</si>
  <si>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其他文化体育与传媒支出</t>
    </r>
    <phoneticPr fontId="22" type="noConversion"/>
  </si>
  <si>
    <r>
      <t xml:space="preserve">    6</t>
    </r>
    <r>
      <rPr>
        <sz val="12"/>
        <color rgb="FF000000"/>
        <rFont val="宋体"/>
        <family val="3"/>
        <charset val="134"/>
      </rPr>
      <t>、社会保障和就业支出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</si>
  <si>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其他人力资源和社会保障管理事务支出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</si>
  <si>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机关事业单位基本养老保险缴费支出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</si>
  <si>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机关事业单位职业年金缴费支出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</si>
  <si>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对机关事业单位基本养老保险基金的补助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</si>
  <si>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残疾人生活和护理补贴</t>
    </r>
    <phoneticPr fontId="4" type="noConversion"/>
  </si>
  <si>
    <r>
      <t xml:space="preserve">    7</t>
    </r>
    <r>
      <rPr>
        <sz val="12"/>
        <color rgb="FF000000"/>
        <rFont val="宋体"/>
        <family val="3"/>
        <charset val="134"/>
      </rPr>
      <t>、医疗卫生与计划生育支出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</si>
  <si>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突发公共卫生事件应急处理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</si>
  <si>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城乡医疗救助</t>
    </r>
    <phoneticPr fontId="22" type="noConversion"/>
  </si>
  <si>
    <t xml:space="preserve">      药品事务</t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</si>
  <si>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食品安全事务</t>
    </r>
    <phoneticPr fontId="4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</si>
  <si>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其他医疗卫生与计划生育支出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</si>
  <si>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其他医疗卫生与计划生育支出</t>
    </r>
    <phoneticPr fontId="22" type="noConversion"/>
  </si>
  <si>
    <t xml:space="preserve">    污染防治</t>
    <phoneticPr fontId="4" type="noConversion"/>
  </si>
  <si>
    <t xml:space="preserve">      其他污染防治支出</t>
    <phoneticPr fontId="4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</si>
  <si>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工业和信息产业监管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</si>
  <si>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工业和信息产业支持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</si>
  <si>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中小企业发展专项</t>
    </r>
    <phoneticPr fontId="22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</si>
  <si>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其他资源勘探电力信息等支出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</si>
  <si>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其他资源勘探信息等支出</t>
    </r>
    <phoneticPr fontId="22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</si>
  <si>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商业流通事务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</si>
  <si>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其他商业流通事务支出</t>
    </r>
    <phoneticPr fontId="22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</si>
  <si>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涉外发展服务支出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</si>
  <si>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其他涉外发展服务支出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</si>
  <si>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其他金融支出</t>
    </r>
    <r>
      <rPr>
        <sz val="12"/>
        <color rgb="FF000000"/>
        <rFont val="Times New Roman"/>
        <family val="1"/>
      </rPr>
      <t/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</si>
  <si>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棚户区改造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</si>
  <si>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其他保障性安居工程支出</t>
    </r>
    <phoneticPr fontId="4" type="noConversion"/>
  </si>
  <si>
    <r>
      <t xml:space="preserve">             </t>
    </r>
    <r>
      <rPr>
        <sz val="12"/>
        <color rgb="FF000000"/>
        <rFont val="宋体"/>
        <family val="3"/>
        <charset val="134"/>
      </rPr>
      <t>购房补贴</t>
    </r>
    <phoneticPr fontId="4" type="noConversion"/>
  </si>
  <si>
    <r>
      <t xml:space="preserve">         </t>
    </r>
    <r>
      <rPr>
        <sz val="12"/>
        <color rgb="FF000000"/>
        <rFont val="宋体"/>
        <family val="3"/>
        <charset val="134"/>
      </rPr>
      <t>地方政府一般债务付息支出</t>
    </r>
    <phoneticPr fontId="4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</si>
  <si>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地方政府一般债券付息支出</t>
    </r>
    <phoneticPr fontId="4" type="noConversion"/>
  </si>
  <si>
    <t xml:space="preserve">      一般行政管理事务</t>
    <phoneticPr fontId="4" type="noConversion"/>
  </si>
  <si>
    <t xml:space="preserve">      其他群众团体事务支出</t>
    <phoneticPr fontId="4" type="noConversion"/>
  </si>
  <si>
    <t xml:space="preserve">      干部教育</t>
    <phoneticPr fontId="22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</si>
  <si>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其他文化体育与传媒支出</t>
    </r>
    <phoneticPr fontId="22" type="noConversion"/>
  </si>
  <si>
    <t xml:space="preserve">      文化产业发展专项支出</t>
    <phoneticPr fontId="4" type="noConversion"/>
  </si>
  <si>
    <t xml:space="preserve">      重大公共卫生专项</t>
    <phoneticPr fontId="4" type="noConversion"/>
  </si>
  <si>
    <t xml:space="preserve">    保障性安居工程支出</t>
    <phoneticPr fontId="4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</si>
  <si>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住房改革支出</t>
    </r>
    <phoneticPr fontId="22" type="noConversion"/>
  </si>
  <si>
    <r>
      <t xml:space="preserve">            </t>
    </r>
    <r>
      <rPr>
        <sz val="12"/>
        <color rgb="FF000000"/>
        <rFont val="宋体"/>
        <family val="3"/>
        <charset val="134"/>
      </rPr>
      <t>住房公积金</t>
    </r>
    <phoneticPr fontId="4" type="noConversion"/>
  </si>
  <si>
    <t xml:space="preserve">    对外联络事务</t>
    <phoneticPr fontId="4" type="noConversion"/>
  </si>
  <si>
    <r>
      <t xml:space="preserve">   8</t>
    </r>
    <r>
      <rPr>
        <sz val="12"/>
        <color rgb="FF000000"/>
        <rFont val="宋体"/>
        <family val="3"/>
        <charset val="134"/>
      </rPr>
      <t>、节能环保支出</t>
    </r>
    <phoneticPr fontId="22" type="noConversion"/>
  </si>
  <si>
    <r>
      <t xml:space="preserve">   9</t>
    </r>
    <r>
      <rPr>
        <sz val="12"/>
        <color rgb="FF000000"/>
        <rFont val="宋体"/>
        <family val="3"/>
        <charset val="134"/>
      </rPr>
      <t>、城乡社区支出</t>
    </r>
    <phoneticPr fontId="22" type="noConversion"/>
  </si>
  <si>
    <r>
      <t xml:space="preserve">   10</t>
    </r>
    <r>
      <rPr>
        <sz val="12"/>
        <color rgb="FF000000"/>
        <rFont val="宋体"/>
        <family val="3"/>
        <charset val="134"/>
      </rPr>
      <t>、农林水支出</t>
    </r>
    <phoneticPr fontId="22" type="noConversion"/>
  </si>
  <si>
    <r>
      <t xml:space="preserve">    11</t>
    </r>
    <r>
      <rPr>
        <sz val="12"/>
        <color rgb="FF000000"/>
        <rFont val="宋体"/>
        <family val="3"/>
        <charset val="134"/>
      </rPr>
      <t>、资源勘探信息等支出</t>
    </r>
    <phoneticPr fontId="22" type="noConversion"/>
  </si>
  <si>
    <r>
      <t xml:space="preserve">    12</t>
    </r>
    <r>
      <rPr>
        <sz val="12"/>
        <color rgb="FF000000"/>
        <rFont val="宋体"/>
        <family val="3"/>
        <charset val="134"/>
      </rPr>
      <t>、商业服务业等支出</t>
    </r>
    <phoneticPr fontId="22" type="noConversion"/>
  </si>
  <si>
    <r>
      <t xml:space="preserve">    13</t>
    </r>
    <r>
      <rPr>
        <sz val="12"/>
        <color rgb="FF000000"/>
        <rFont val="宋体"/>
        <family val="3"/>
        <charset val="134"/>
      </rPr>
      <t>、金融支出</t>
    </r>
    <phoneticPr fontId="22" type="noConversion"/>
  </si>
  <si>
    <r>
      <t xml:space="preserve">    14</t>
    </r>
    <r>
      <rPr>
        <sz val="12"/>
        <color rgb="FF000000"/>
        <rFont val="宋体"/>
        <family val="3"/>
        <charset val="134"/>
      </rPr>
      <t>、国土海洋气象等支出</t>
    </r>
    <phoneticPr fontId="22" type="noConversion"/>
  </si>
  <si>
    <r>
      <t xml:space="preserve">    15</t>
    </r>
    <r>
      <rPr>
        <sz val="12"/>
        <color rgb="FF000000"/>
        <rFont val="宋体"/>
        <family val="3"/>
        <charset val="134"/>
      </rPr>
      <t>、住房保障支出</t>
    </r>
    <phoneticPr fontId="22" type="noConversion"/>
  </si>
  <si>
    <r>
      <t xml:space="preserve">    16</t>
    </r>
    <r>
      <rPr>
        <sz val="12"/>
        <color rgb="FF000000"/>
        <rFont val="宋体"/>
        <family val="3"/>
        <charset val="134"/>
      </rPr>
      <t>、债务付息支出</t>
    </r>
    <phoneticPr fontId="22" type="noConversion"/>
  </si>
  <si>
    <r>
      <t xml:space="preserve">    17</t>
    </r>
    <r>
      <rPr>
        <sz val="12"/>
        <color rgb="FF000000"/>
        <rFont val="宋体"/>
        <family val="3"/>
        <charset val="134"/>
      </rPr>
      <t>、其他支出</t>
    </r>
    <phoneticPr fontId="4" type="noConversion"/>
  </si>
  <si>
    <r>
      <t xml:space="preserve">         </t>
    </r>
    <r>
      <rPr>
        <sz val="12"/>
        <color rgb="FF000000"/>
        <rFont val="宋体"/>
        <family val="3"/>
        <charset val="134"/>
      </rPr>
      <t>其他支出</t>
    </r>
    <phoneticPr fontId="4" type="noConversion"/>
  </si>
  <si>
    <t xml:space="preserve">      行政运行</t>
    <phoneticPr fontId="4" type="noConversion"/>
  </si>
  <si>
    <t>编制日期：2018年8月</t>
    <phoneticPr fontId="4" type="noConversion"/>
  </si>
  <si>
    <r>
      <t>编制日期：</t>
    </r>
    <r>
      <rPr>
        <sz val="11"/>
        <color rgb="FF000000"/>
        <rFont val="Times New Roman"/>
        <family val="1"/>
      </rPr>
      <t>2018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8</t>
    </r>
    <r>
      <rPr>
        <sz val="11"/>
        <color rgb="FF000000"/>
        <rFont val="宋体"/>
        <family val="3"/>
        <charset val="134"/>
      </rPr>
      <t>月</t>
    </r>
    <phoneticPr fontId="22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</si>
  <si>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税收事务</t>
    </r>
    <phoneticPr fontId="4" type="noConversion"/>
  </si>
  <si>
    <r>
      <t xml:space="preserve">        </t>
    </r>
    <r>
      <rPr>
        <sz val="12"/>
        <color rgb="FF000000"/>
        <rFont val="宋体"/>
        <family val="3"/>
        <charset val="134"/>
      </rPr>
      <t>其他金融支出</t>
    </r>
    <phoneticPr fontId="4" type="noConversion"/>
  </si>
  <si>
    <t>项         目</t>
    <phoneticPr fontId="4" type="noConversion"/>
  </si>
  <si>
    <t>决算数</t>
    <phoneticPr fontId="4" type="noConversion"/>
  </si>
  <si>
    <t>合          计</t>
    <phoneticPr fontId="4" type="noConversion"/>
  </si>
  <si>
    <t xml:space="preserve">  1.因公出国(境)费</t>
  </si>
  <si>
    <t xml:space="preserve">  2.公务接待费</t>
  </si>
  <si>
    <t xml:space="preserve">  3.公务用车购置及运行费</t>
  </si>
  <si>
    <t xml:space="preserve">        其中：公务用车购置费</t>
    <phoneticPr fontId="4" type="noConversion"/>
  </si>
  <si>
    <t xml:space="preserve">              公务用车运行费</t>
    <phoneticPr fontId="4" type="noConversion"/>
  </si>
  <si>
    <t>一般公共预算基本支出</t>
    <phoneticPr fontId="18" type="noConversion"/>
  </si>
  <si>
    <t>二○一七年一般公共预算本级支出功能分类科目明细表</t>
    <phoneticPr fontId="22" type="noConversion"/>
  </si>
  <si>
    <t>二○一七年一般公共预算本级基本支出经济分类科目明细表</t>
    <phoneticPr fontId="4" type="noConversion"/>
  </si>
  <si>
    <t>单位:万元</t>
    <phoneticPr fontId="4" type="noConversion"/>
  </si>
  <si>
    <t>项目</t>
  </si>
  <si>
    <t>金额</t>
    <phoneticPr fontId="22" type="noConversion"/>
  </si>
  <si>
    <t>一、地方政府债务余额</t>
    <phoneticPr fontId="22" type="noConversion"/>
  </si>
  <si>
    <t>二、地方政府债务限额</t>
    <phoneticPr fontId="22" type="noConversion"/>
  </si>
  <si>
    <t>编制日期：2018年8月</t>
    <phoneticPr fontId="4" type="noConversion"/>
  </si>
  <si>
    <t>单位:万元</t>
    <phoneticPr fontId="4" type="noConversion"/>
  </si>
  <si>
    <t>金额</t>
    <phoneticPr fontId="22" type="noConversion"/>
  </si>
  <si>
    <t>一、地方政府债务余额</t>
    <phoneticPr fontId="22" type="noConversion"/>
  </si>
  <si>
    <t>二、地方政府债务限额</t>
    <phoneticPr fontId="22" type="noConversion"/>
  </si>
  <si>
    <t>单位：万元</t>
    <phoneticPr fontId="22" type="noConversion"/>
  </si>
  <si>
    <r>
      <t>项</t>
    </r>
    <r>
      <rPr>
        <sz val="12"/>
        <rFont val="Times New Roman"/>
        <family val="1"/>
      </rPr>
      <t xml:space="preserve">                         </t>
    </r>
    <r>
      <rPr>
        <sz val="12"/>
        <rFont val="宋体"/>
        <family val="3"/>
        <charset val="134"/>
      </rPr>
      <t>目</t>
    </r>
    <phoneticPr fontId="4" type="noConversion"/>
  </si>
  <si>
    <t>决算数</t>
    <phoneticPr fontId="4" type="noConversion"/>
  </si>
  <si>
    <t>一、上年结转</t>
    <phoneticPr fontId="4" type="noConversion"/>
  </si>
  <si>
    <t>二、上级补助收入</t>
    <phoneticPr fontId="22" type="noConversion"/>
  </si>
  <si>
    <t>三、上级补助支出</t>
    <phoneticPr fontId="22" type="noConversion"/>
  </si>
  <si>
    <t>结余</t>
    <phoneticPr fontId="22" type="noConversion"/>
  </si>
  <si>
    <t>四、调入一般公共预算统筹</t>
    <phoneticPr fontId="22" type="noConversion"/>
  </si>
  <si>
    <t>二○一七年度下城区地方政府一般债务情况表</t>
    <phoneticPr fontId="22" type="noConversion"/>
  </si>
  <si>
    <t>二○一七年度下城区地方政府专项债务情况表</t>
    <phoneticPr fontId="22" type="noConversion"/>
  </si>
  <si>
    <t>二○一七年国有资本经营预算收入完成情况表</t>
    <phoneticPr fontId="4" type="noConversion"/>
  </si>
  <si>
    <t xml:space="preserve">国有资本经营预算收入            </t>
    <phoneticPr fontId="4" type="noConversion"/>
  </si>
  <si>
    <t>二○一七年国有资本经营预算支出完成情况表</t>
    <phoneticPr fontId="4" type="noConversion"/>
  </si>
  <si>
    <t xml:space="preserve">国有资本经营预算支出           </t>
    <phoneticPr fontId="4" type="noConversion"/>
  </si>
  <si>
    <t>二○一七年社会保险基金预算收入完成情况表</t>
    <phoneticPr fontId="4" type="noConversion"/>
  </si>
  <si>
    <t xml:space="preserve">社会保险基金预算收入            </t>
    <phoneticPr fontId="4" type="noConversion"/>
  </si>
  <si>
    <t>二○一七年社会保险基金预算支出完成情况表</t>
    <phoneticPr fontId="4" type="noConversion"/>
  </si>
  <si>
    <t xml:space="preserve">社会保险基金预算支出           </t>
    <phoneticPr fontId="4" type="noConversion"/>
  </si>
  <si>
    <t>附表十一</t>
    <phoneticPr fontId="4" type="noConversion"/>
  </si>
  <si>
    <t>附表十五</t>
    <phoneticPr fontId="4" type="noConversion"/>
  </si>
  <si>
    <t xml:space="preserve">二○一七年下城区一般公共预算财政拨款“三公”经费表 </t>
    <phoneticPr fontId="4" type="noConversion"/>
  </si>
  <si>
    <t>支出项目</t>
  </si>
  <si>
    <t>一、税收返还支出</t>
  </si>
  <si>
    <t>二、一般性转移支付</t>
  </si>
  <si>
    <t>单位：万元</t>
    <phoneticPr fontId="4" type="noConversion"/>
  </si>
  <si>
    <t>2017年决算</t>
  </si>
  <si>
    <t xml:space="preserve"> 　</t>
  </si>
  <si>
    <t>合计</t>
  </si>
  <si>
    <t xml:space="preserve">      2017年一般公共预算税收返还和转移支付决算表 </t>
    <phoneticPr fontId="4" type="noConversion"/>
  </si>
  <si>
    <t>一、基金转移支付</t>
  </si>
  <si>
    <t>2017年基金转移支付决算表</t>
  </si>
  <si>
    <t>二○一七年政府性基金上级补助支付表</t>
    <phoneticPr fontId="4" type="noConversion"/>
  </si>
  <si>
    <t>附表七</t>
    <phoneticPr fontId="4" type="noConversion"/>
  </si>
  <si>
    <t>附表八</t>
    <phoneticPr fontId="4" type="noConversion"/>
  </si>
  <si>
    <t>附表九</t>
    <phoneticPr fontId="4" type="noConversion"/>
  </si>
  <si>
    <t>附表十</t>
    <phoneticPr fontId="4" type="noConversion"/>
  </si>
  <si>
    <t>附表十二</t>
    <phoneticPr fontId="4" type="noConversion"/>
  </si>
  <si>
    <t>附表十三</t>
    <phoneticPr fontId="4" type="noConversion"/>
  </si>
  <si>
    <t>附表十四</t>
    <phoneticPr fontId="4" type="noConversion"/>
  </si>
  <si>
    <t>附表十六</t>
    <phoneticPr fontId="4" type="noConversion"/>
  </si>
  <si>
    <t>附表十七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</si>
</sst>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 "/>
    <numFmt numFmtId="178" formatCode="_(* #,##0_);_(* \(#,##0\);_(* &quot;-&quot;_);_(@_)"/>
    <numFmt numFmtId="179" formatCode="#,##0_ ;\-#,##0;;"/>
  </numFmts>
  <fonts count="44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u/>
      <sz val="12"/>
      <color indexed="12"/>
      <name val="宋体"/>
      <family val="3"/>
      <charset val="134"/>
    </font>
    <font>
      <u/>
      <sz val="12"/>
      <color indexed="20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方正小标宋简体"/>
      <family val="4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4"/>
      <color rgb="FF000000"/>
      <name val="黑体"/>
      <family val="3"/>
      <charset val="134"/>
    </font>
    <font>
      <sz val="20"/>
      <color rgb="FF000000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sz val="18"/>
      <name val="方正小标宋简体"/>
      <family val="4"/>
      <charset val="134"/>
    </font>
    <font>
      <b/>
      <sz val="18"/>
      <name val="方正小标宋简体"/>
      <family val="4"/>
      <charset val="134"/>
    </font>
    <font>
      <sz val="12"/>
      <name val="黑体"/>
      <family val="3"/>
      <charset val="134"/>
    </font>
    <font>
      <b/>
      <sz val="12"/>
      <color rgb="FF000000"/>
      <name val="仿宋"/>
      <family val="3"/>
      <charset val="134"/>
    </font>
    <font>
      <b/>
      <sz val="11"/>
      <color rgb="FF000000"/>
      <name val="楷体"/>
      <family val="3"/>
      <charset val="134"/>
    </font>
    <font>
      <sz val="11"/>
      <color rgb="FF000000"/>
      <name val="楷体"/>
      <family val="3"/>
      <charset val="134"/>
    </font>
    <font>
      <b/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37" fontId="7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178" fontId="3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1" fillId="0" borderId="0"/>
    <xf numFmtId="0" fontId="12" fillId="0" borderId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>
      <alignment vertical="center"/>
    </xf>
    <xf numFmtId="0" fontId="3" fillId="0" borderId="0"/>
    <xf numFmtId="0" fontId="16" fillId="0" borderId="0"/>
    <xf numFmtId="0" fontId="11" fillId="0" borderId="0"/>
    <xf numFmtId="0" fontId="19" fillId="0" borderId="0" applyNumberFormat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2" fillId="0" borderId="0">
      <alignment vertical="center"/>
    </xf>
    <xf numFmtId="0" fontId="19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28" fillId="0" borderId="0">
      <alignment vertical="center"/>
    </xf>
    <xf numFmtId="0" fontId="3" fillId="0" borderId="0"/>
    <xf numFmtId="0" fontId="29" fillId="0" borderId="0">
      <alignment vertical="center"/>
    </xf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>
      <alignment vertical="center"/>
    </xf>
    <xf numFmtId="0" fontId="1" fillId="0" borderId="0">
      <alignment vertical="center"/>
    </xf>
    <xf numFmtId="0" fontId="11" fillId="0" borderId="0"/>
    <xf numFmtId="0" fontId="3" fillId="0" borderId="0"/>
  </cellStyleXfs>
  <cellXfs count="250">
    <xf numFmtId="0" fontId="0" fillId="0" borderId="0" xfId="0"/>
    <xf numFmtId="176" fontId="3" fillId="0" borderId="1" xfId="27" applyNumberFormat="1" applyFont="1" applyBorder="1" applyAlignment="1" applyProtection="1">
      <alignment vertical="center"/>
    </xf>
    <xf numFmtId="3" fontId="3" fillId="0" borderId="1" xfId="28" applyNumberFormat="1" applyFont="1" applyFill="1" applyBorder="1" applyAlignment="1">
      <alignment vertical="center"/>
    </xf>
    <xf numFmtId="49" fontId="3" fillId="0" borderId="1" xfId="28" applyNumberFormat="1" applyFont="1" applyBorder="1" applyAlignment="1" applyProtection="1">
      <alignment vertical="center"/>
      <protection locked="0"/>
    </xf>
    <xf numFmtId="49" fontId="3" fillId="0" borderId="1" xfId="28" applyNumberFormat="1" applyBorder="1" applyAlignment="1" applyProtection="1">
      <alignment vertical="center"/>
      <protection locked="0"/>
    </xf>
    <xf numFmtId="49" fontId="17" fillId="0" borderId="0" xfId="30" applyNumberFormat="1" applyFont="1" applyAlignment="1" applyProtection="1">
      <alignment vertical="center"/>
      <protection locked="0"/>
    </xf>
    <xf numFmtId="49" fontId="3" fillId="0" borderId="0" xfId="30" applyNumberFormat="1" applyAlignment="1" applyProtection="1">
      <alignment vertical="center"/>
      <protection locked="0"/>
    </xf>
    <xf numFmtId="0" fontId="3" fillId="0" borderId="0" xfId="30" applyAlignment="1" applyProtection="1">
      <alignment vertical="center"/>
      <protection locked="0"/>
    </xf>
    <xf numFmtId="49" fontId="6" fillId="0" borderId="0" xfId="30" applyNumberFormat="1" applyFont="1" applyAlignment="1" applyProtection="1">
      <alignment vertical="center"/>
      <protection locked="0"/>
    </xf>
    <xf numFmtId="3" fontId="6" fillId="0" borderId="0" xfId="30" applyNumberFormat="1" applyFont="1" applyAlignment="1" applyProtection="1">
      <alignment vertical="center"/>
      <protection locked="0"/>
    </xf>
    <xf numFmtId="4" fontId="6" fillId="0" borderId="0" xfId="30" applyNumberFormat="1" applyFont="1" applyAlignment="1" applyProtection="1">
      <alignment horizontal="right" vertical="center"/>
      <protection locked="0"/>
    </xf>
    <xf numFmtId="0" fontId="6" fillId="0" borderId="0" xfId="30" applyFont="1" applyAlignment="1" applyProtection="1">
      <alignment vertical="center"/>
      <protection locked="0"/>
    </xf>
    <xf numFmtId="49" fontId="3" fillId="0" borderId="1" xfId="30" applyNumberFormat="1" applyFont="1" applyBorder="1" applyAlignment="1" applyProtection="1">
      <alignment horizontal="center" vertical="center" wrapText="1"/>
      <protection locked="0"/>
    </xf>
    <xf numFmtId="3" fontId="3" fillId="0" borderId="1" xfId="30" applyNumberFormat="1" applyFont="1" applyBorder="1" applyAlignment="1" applyProtection="1">
      <alignment horizontal="center" vertical="center" wrapText="1"/>
      <protection locked="0"/>
    </xf>
    <xf numFmtId="0" fontId="3" fillId="0" borderId="0" xfId="30" applyFont="1" applyAlignment="1" applyProtection="1">
      <alignment vertical="center"/>
      <protection locked="0"/>
    </xf>
    <xf numFmtId="3" fontId="3" fillId="2" borderId="1" xfId="30" applyNumberFormat="1" applyFont="1" applyFill="1" applyBorder="1" applyAlignment="1" applyProtection="1">
      <alignment vertical="center"/>
    </xf>
    <xf numFmtId="176" fontId="3" fillId="0" borderId="1" xfId="30" applyNumberFormat="1" applyFont="1" applyBorder="1" applyAlignment="1" applyProtection="1">
      <alignment vertical="center"/>
      <protection locked="0"/>
    </xf>
    <xf numFmtId="3" fontId="3" fillId="2" borderId="1" xfId="30" applyNumberFormat="1" applyFont="1" applyFill="1" applyBorder="1" applyAlignment="1" applyProtection="1">
      <alignment vertical="center"/>
      <protection locked="0"/>
    </xf>
    <xf numFmtId="3" fontId="3" fillId="0" borderId="1" xfId="30" applyNumberFormat="1" applyFont="1" applyFill="1" applyBorder="1" applyAlignment="1" applyProtection="1">
      <alignment vertical="center"/>
      <protection locked="0"/>
    </xf>
    <xf numFmtId="49" fontId="3" fillId="0" borderId="1" xfId="30" applyNumberFormat="1" applyFont="1" applyBorder="1" applyAlignment="1" applyProtection="1">
      <alignment vertical="center" wrapText="1"/>
      <protection locked="0"/>
    </xf>
    <xf numFmtId="49" fontId="3" fillId="0" borderId="0" xfId="30" applyNumberFormat="1" applyFont="1" applyAlignment="1" applyProtection="1">
      <alignment vertical="center"/>
      <protection locked="0"/>
    </xf>
    <xf numFmtId="49" fontId="17" fillId="0" borderId="0" xfId="5" applyNumberFormat="1" applyFont="1" applyAlignment="1">
      <alignment vertical="center"/>
    </xf>
    <xf numFmtId="3" fontId="3" fillId="0" borderId="0" xfId="5" applyNumberFormat="1" applyAlignment="1">
      <alignment vertical="center"/>
    </xf>
    <xf numFmtId="3" fontId="3" fillId="0" borderId="0" xfId="5" applyNumberFormat="1" applyFill="1" applyAlignment="1">
      <alignment vertical="center"/>
    </xf>
    <xf numFmtId="0" fontId="3" fillId="0" borderId="0" xfId="5" applyAlignment="1">
      <alignment vertical="center"/>
    </xf>
    <xf numFmtId="49" fontId="6" fillId="0" borderId="0" xfId="5" applyNumberFormat="1" applyFont="1" applyAlignment="1" applyProtection="1">
      <alignment vertical="center"/>
      <protection locked="0"/>
    </xf>
    <xf numFmtId="3" fontId="6" fillId="0" borderId="0" xfId="5" applyNumberFormat="1" applyFont="1" applyAlignment="1">
      <alignment vertical="center"/>
    </xf>
    <xf numFmtId="3" fontId="6" fillId="0" borderId="0" xfId="5" applyNumberFormat="1" applyFont="1" applyFill="1" applyAlignment="1">
      <alignment vertical="center"/>
    </xf>
    <xf numFmtId="0" fontId="6" fillId="0" borderId="0" xfId="5" applyFont="1" applyAlignment="1">
      <alignment horizontal="right" vertical="center"/>
    </xf>
    <xf numFmtId="0" fontId="6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49" fontId="3" fillId="0" borderId="1" xfId="5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76" fontId="3" fillId="0" borderId="1" xfId="3" applyNumberFormat="1" applyFont="1" applyFill="1" applyBorder="1" applyAlignment="1" applyProtection="1">
      <alignment vertical="center"/>
    </xf>
    <xf numFmtId="176" fontId="3" fillId="0" borderId="1" xfId="5" applyNumberFormat="1" applyFont="1" applyBorder="1" applyAlignment="1">
      <alignment vertical="center"/>
    </xf>
    <xf numFmtId="3" fontId="14" fillId="0" borderId="1" xfId="5" applyNumberFormat="1" applyFont="1" applyFill="1" applyBorder="1" applyAlignment="1">
      <alignment vertical="center"/>
    </xf>
    <xf numFmtId="49" fontId="3" fillId="0" borderId="0" xfId="5" applyNumberFormat="1" applyFont="1" applyAlignment="1">
      <alignment vertical="center"/>
    </xf>
    <xf numFmtId="177" fontId="6" fillId="0" borderId="0" xfId="5" applyNumberFormat="1" applyFont="1" applyBorder="1" applyAlignment="1">
      <alignment vertical="center"/>
    </xf>
    <xf numFmtId="3" fontId="3" fillId="0" borderId="0" xfId="5" applyNumberFormat="1" applyFont="1" applyAlignment="1">
      <alignment vertical="center"/>
    </xf>
    <xf numFmtId="3" fontId="3" fillId="0" borderId="0" xfId="5" applyNumberFormat="1" applyFont="1" applyFill="1" applyAlignment="1">
      <alignment vertical="center"/>
    </xf>
    <xf numFmtId="49" fontId="3" fillId="0" borderId="0" xfId="5" applyNumberFormat="1" applyAlignment="1">
      <alignment vertical="center"/>
    </xf>
    <xf numFmtId="49" fontId="17" fillId="0" borderId="0" xfId="9" applyNumberFormat="1" applyFont="1" applyAlignment="1" applyProtection="1">
      <alignment vertical="center"/>
      <protection locked="0"/>
    </xf>
    <xf numFmtId="49" fontId="3" fillId="0" borderId="0" xfId="9" applyNumberFormat="1" applyAlignment="1" applyProtection="1">
      <alignment vertical="center"/>
      <protection locked="0"/>
    </xf>
    <xf numFmtId="0" fontId="3" fillId="0" borderId="0" xfId="9" applyAlignment="1" applyProtection="1">
      <alignment vertical="center"/>
      <protection locked="0"/>
    </xf>
    <xf numFmtId="49" fontId="6" fillId="0" borderId="0" xfId="9" applyNumberFormat="1" applyFont="1" applyAlignment="1" applyProtection="1">
      <alignment vertical="center"/>
      <protection locked="0"/>
    </xf>
    <xf numFmtId="3" fontId="6" fillId="0" borderId="0" xfId="9" applyNumberFormat="1" applyFont="1" applyAlignment="1" applyProtection="1">
      <alignment vertical="center"/>
      <protection locked="0"/>
    </xf>
    <xf numFmtId="4" fontId="6" fillId="0" borderId="0" xfId="9" applyNumberFormat="1" applyFont="1" applyAlignment="1" applyProtection="1">
      <alignment horizontal="right" vertical="center"/>
      <protection locked="0"/>
    </xf>
    <xf numFmtId="0" fontId="6" fillId="0" borderId="0" xfId="9" applyFont="1" applyAlignment="1" applyProtection="1">
      <alignment vertical="center"/>
      <protection locked="0"/>
    </xf>
    <xf numFmtId="49" fontId="3" fillId="0" borderId="1" xfId="9" applyNumberFormat="1" applyFont="1" applyBorder="1" applyAlignment="1" applyProtection="1">
      <alignment horizontal="center" vertical="center" wrapText="1"/>
      <protection locked="0"/>
    </xf>
    <xf numFmtId="3" fontId="3" fillId="0" borderId="1" xfId="9" applyNumberFormat="1" applyFont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vertical="center"/>
      <protection locked="0"/>
    </xf>
    <xf numFmtId="49" fontId="3" fillId="0" borderId="1" xfId="9" applyNumberFormat="1" applyFont="1" applyBorder="1" applyAlignment="1" applyProtection="1">
      <alignment vertical="center"/>
      <protection locked="0"/>
    </xf>
    <xf numFmtId="3" fontId="3" fillId="0" borderId="1" xfId="9" applyNumberFormat="1" applyFont="1" applyBorder="1" applyAlignment="1" applyProtection="1">
      <alignment vertical="center"/>
      <protection locked="0"/>
    </xf>
    <xf numFmtId="4" fontId="3" fillId="0" borderId="1" xfId="9" applyNumberFormat="1" applyFont="1" applyBorder="1" applyAlignment="1" applyProtection="1">
      <alignment vertical="center"/>
    </xf>
    <xf numFmtId="176" fontId="3" fillId="0" borderId="1" xfId="9" applyNumberFormat="1" applyFont="1" applyBorder="1" applyAlignment="1" applyProtection="1">
      <alignment vertical="center"/>
      <protection locked="0"/>
    </xf>
    <xf numFmtId="3" fontId="3" fillId="2" borderId="1" xfId="9" applyNumberFormat="1" applyFont="1" applyFill="1" applyBorder="1" applyAlignment="1" applyProtection="1">
      <alignment vertical="center"/>
      <protection locked="0"/>
    </xf>
    <xf numFmtId="49" fontId="3" fillId="0" borderId="0" xfId="9" applyNumberFormat="1" applyFont="1" applyAlignment="1" applyProtection="1">
      <alignment vertical="center"/>
      <protection locked="0"/>
    </xf>
    <xf numFmtId="49" fontId="17" fillId="0" borderId="0" xfId="9" applyNumberFormat="1" applyFont="1" applyAlignment="1">
      <alignment vertical="center"/>
    </xf>
    <xf numFmtId="3" fontId="3" fillId="0" borderId="0" xfId="9" applyNumberFormat="1" applyAlignment="1">
      <alignment vertical="center"/>
    </xf>
    <xf numFmtId="3" fontId="3" fillId="0" borderId="0" xfId="9" applyNumberFormat="1" applyFill="1" applyAlignment="1">
      <alignment vertical="center"/>
    </xf>
    <xf numFmtId="0" fontId="3" fillId="0" borderId="0" xfId="9" applyAlignment="1">
      <alignment vertical="center"/>
    </xf>
    <xf numFmtId="3" fontId="6" fillId="0" borderId="0" xfId="9" applyNumberFormat="1" applyFont="1" applyAlignment="1">
      <alignment vertical="center"/>
    </xf>
    <xf numFmtId="3" fontId="6" fillId="0" borderId="0" xfId="9" applyNumberFormat="1" applyFont="1" applyFill="1" applyAlignment="1">
      <alignment vertical="center"/>
    </xf>
    <xf numFmtId="0" fontId="6" fillId="0" borderId="0" xfId="9" applyFont="1" applyAlignment="1">
      <alignment horizontal="right" vertical="center"/>
    </xf>
    <xf numFmtId="0" fontId="6" fillId="0" borderId="0" xfId="9" applyFont="1" applyAlignment="1">
      <alignment vertical="center"/>
    </xf>
    <xf numFmtId="0" fontId="3" fillId="0" borderId="0" xfId="9" applyFont="1" applyAlignment="1">
      <alignment vertical="center"/>
    </xf>
    <xf numFmtId="3" fontId="14" fillId="2" borderId="1" xfId="9" applyNumberFormat="1" applyFont="1" applyFill="1" applyBorder="1" applyAlignment="1">
      <alignment vertical="center"/>
    </xf>
    <xf numFmtId="3" fontId="3" fillId="0" borderId="1" xfId="9" applyNumberFormat="1" applyFont="1" applyFill="1" applyBorder="1" applyAlignment="1">
      <alignment vertical="center"/>
    </xf>
    <xf numFmtId="176" fontId="3" fillId="0" borderId="1" xfId="9" applyNumberFormat="1" applyFont="1" applyBorder="1" applyAlignment="1">
      <alignment vertical="center"/>
    </xf>
    <xf numFmtId="3" fontId="14" fillId="0" borderId="1" xfId="9" applyNumberFormat="1" applyFont="1" applyFill="1" applyBorder="1" applyAlignment="1">
      <alignment vertical="center"/>
    </xf>
    <xf numFmtId="49" fontId="3" fillId="0" borderId="0" xfId="9" applyNumberFormat="1" applyFont="1" applyAlignment="1">
      <alignment vertical="center"/>
    </xf>
    <xf numFmtId="177" fontId="3" fillId="0" borderId="0" xfId="9" applyNumberFormat="1" applyFont="1" applyBorder="1" applyAlignment="1">
      <alignment vertical="center"/>
    </xf>
    <xf numFmtId="3" fontId="3" fillId="0" borderId="0" xfId="9" applyNumberFormat="1" applyFont="1" applyAlignment="1">
      <alignment vertical="center"/>
    </xf>
    <xf numFmtId="3" fontId="3" fillId="0" borderId="0" xfId="9" applyNumberFormat="1" applyFont="1" applyFill="1" applyAlignment="1">
      <alignment vertical="center"/>
    </xf>
    <xf numFmtId="49" fontId="3" fillId="0" borderId="0" xfId="9" applyNumberFormat="1" applyAlignment="1">
      <alignment vertical="center"/>
    </xf>
    <xf numFmtId="49" fontId="17" fillId="0" borderId="0" xfId="28" applyNumberFormat="1" applyFont="1" applyAlignment="1" applyProtection="1">
      <alignment vertical="center"/>
      <protection locked="0"/>
    </xf>
    <xf numFmtId="49" fontId="3" fillId="0" borderId="0" xfId="28" applyNumberFormat="1" applyAlignment="1" applyProtection="1">
      <alignment vertical="center"/>
      <protection locked="0"/>
    </xf>
    <xf numFmtId="0" fontId="3" fillId="0" borderId="0" xfId="28" applyAlignment="1" applyProtection="1">
      <alignment vertical="center"/>
      <protection locked="0"/>
    </xf>
    <xf numFmtId="49" fontId="6" fillId="0" borderId="0" xfId="28" applyNumberFormat="1" applyFont="1" applyAlignment="1" applyProtection="1">
      <alignment vertical="center"/>
      <protection locked="0"/>
    </xf>
    <xf numFmtId="4" fontId="6" fillId="0" borderId="0" xfId="28" applyNumberFormat="1" applyFont="1" applyAlignment="1" applyProtection="1">
      <alignment horizontal="right" vertical="center"/>
      <protection locked="0"/>
    </xf>
    <xf numFmtId="0" fontId="6" fillId="0" borderId="0" xfId="28" applyFont="1" applyAlignment="1" applyProtection="1">
      <alignment vertical="center"/>
      <protection locked="0"/>
    </xf>
    <xf numFmtId="49" fontId="3" fillId="0" borderId="1" xfId="28" applyNumberFormat="1" applyFont="1" applyBorder="1" applyAlignment="1" applyProtection="1">
      <alignment horizontal="center" vertical="center" wrapText="1"/>
      <protection locked="0"/>
    </xf>
    <xf numFmtId="3" fontId="3" fillId="0" borderId="1" xfId="28" applyNumberFormat="1" applyFont="1" applyFill="1" applyBorder="1" applyAlignment="1" applyProtection="1">
      <alignment vertical="center"/>
      <protection locked="0"/>
    </xf>
    <xf numFmtId="176" fontId="3" fillId="0" borderId="1" xfId="4" applyNumberFormat="1" applyFont="1" applyBorder="1" applyAlignment="1" applyProtection="1">
      <alignment vertical="center"/>
    </xf>
    <xf numFmtId="176" fontId="3" fillId="0" borderId="1" xfId="28" applyNumberFormat="1" applyFont="1" applyBorder="1" applyAlignment="1" applyProtection="1">
      <alignment vertical="center"/>
      <protection locked="0"/>
    </xf>
    <xf numFmtId="0" fontId="3" fillId="0" borderId="0" xfId="28" applyFont="1" applyAlignment="1" applyProtection="1">
      <alignment vertical="center"/>
      <protection locked="0"/>
    </xf>
    <xf numFmtId="0" fontId="3" fillId="0" borderId="0" xfId="28" applyFont="1" applyFill="1" applyAlignment="1" applyProtection="1">
      <alignment vertical="center"/>
      <protection locked="0"/>
    </xf>
    <xf numFmtId="3" fontId="14" fillId="0" borderId="1" xfId="28" applyNumberFormat="1" applyFont="1" applyFill="1" applyBorder="1" applyAlignment="1">
      <alignment vertical="center"/>
    </xf>
    <xf numFmtId="49" fontId="3" fillId="0" borderId="1" xfId="28" applyNumberFormat="1" applyFont="1" applyFill="1" applyBorder="1" applyAlignment="1">
      <alignment vertical="center"/>
    </xf>
    <xf numFmtId="49" fontId="3" fillId="0" borderId="0" xfId="28" applyNumberFormat="1" applyFont="1" applyAlignment="1" applyProtection="1">
      <alignment vertical="center"/>
      <protection locked="0"/>
    </xf>
    <xf numFmtId="0" fontId="3" fillId="0" borderId="0" xfId="28" applyNumberFormat="1" applyAlignment="1" applyProtection="1">
      <alignment horizontal="right" vertical="center"/>
      <protection locked="0"/>
    </xf>
    <xf numFmtId="3" fontId="3" fillId="0" borderId="0" xfId="28" applyNumberFormat="1" applyAlignment="1" applyProtection="1">
      <alignment horizontal="right" vertical="center"/>
      <protection locked="0"/>
    </xf>
    <xf numFmtId="0" fontId="20" fillId="0" borderId="0" xfId="22" applyFont="1" applyAlignment="1">
      <alignment horizontal="left" vertical="center"/>
    </xf>
    <xf numFmtId="0" fontId="11" fillId="0" borderId="0" xfId="22"/>
    <xf numFmtId="0" fontId="26" fillId="0" borderId="1" xfId="22" applyFont="1" applyBorder="1" applyAlignment="1">
      <alignment horizontal="center" vertical="center"/>
    </xf>
    <xf numFmtId="0" fontId="25" fillId="0" borderId="1" xfId="22" applyFont="1" applyBorder="1" applyAlignment="1">
      <alignment horizontal="left" vertical="center" wrapText="1"/>
    </xf>
    <xf numFmtId="3" fontId="26" fillId="0" borderId="1" xfId="22" applyNumberFormat="1" applyFont="1" applyBorder="1" applyAlignment="1">
      <alignment horizontal="right" vertical="center" wrapText="1"/>
    </xf>
    <xf numFmtId="0" fontId="26" fillId="0" borderId="1" xfId="22" applyFont="1" applyBorder="1" applyAlignment="1">
      <alignment horizontal="left" vertical="center"/>
    </xf>
    <xf numFmtId="0" fontId="25" fillId="0" borderId="1" xfId="22" applyFont="1" applyBorder="1" applyAlignment="1">
      <alignment horizontal="left" vertical="center"/>
    </xf>
    <xf numFmtId="0" fontId="25" fillId="0" borderId="1" xfId="22" applyFont="1" applyBorder="1" applyAlignment="1">
      <alignment horizontal="center" vertical="center" wrapText="1"/>
    </xf>
    <xf numFmtId="0" fontId="23" fillId="0" borderId="0" xfId="22" applyFont="1" applyAlignment="1">
      <alignment horizontal="left" vertical="center"/>
    </xf>
    <xf numFmtId="49" fontId="3" fillId="0" borderId="1" xfId="5" applyNumberFormat="1" applyFont="1" applyFill="1" applyBorder="1" applyAlignment="1">
      <alignment horizontal="center" vertical="center"/>
    </xf>
    <xf numFmtId="49" fontId="3" fillId="0" borderId="1" xfId="9" applyNumberFormat="1" applyFont="1" applyFill="1" applyBorder="1" applyAlignment="1">
      <alignment horizontal="center" vertical="center"/>
    </xf>
    <xf numFmtId="49" fontId="17" fillId="0" borderId="0" xfId="39" applyNumberFormat="1" applyFont="1" applyFill="1" applyAlignment="1">
      <alignment vertical="center"/>
    </xf>
    <xf numFmtId="0" fontId="3" fillId="0" borderId="0" xfId="5"/>
    <xf numFmtId="0" fontId="14" fillId="0" borderId="1" xfId="5" applyNumberFormat="1" applyFont="1" applyFill="1" applyBorder="1" applyAlignment="1" applyProtection="1">
      <alignment horizontal="center" vertical="center" wrapText="1"/>
    </xf>
    <xf numFmtId="0" fontId="14" fillId="0" borderId="1" xfId="39" applyFont="1" applyFill="1" applyBorder="1" applyAlignment="1">
      <alignment horizontal="center" vertical="center" wrapText="1"/>
    </xf>
    <xf numFmtId="0" fontId="14" fillId="0" borderId="1" xfId="5" applyNumberFormat="1" applyFont="1" applyFill="1" applyBorder="1" applyAlignment="1" applyProtection="1">
      <alignment horizontal="left" vertical="center" wrapText="1"/>
    </xf>
    <xf numFmtId="179" fontId="27" fillId="0" borderId="1" xfId="5" applyNumberFormat="1" applyFont="1" applyFill="1" applyBorder="1" applyAlignment="1" applyProtection="1">
      <alignment vertical="center"/>
    </xf>
    <xf numFmtId="49" fontId="3" fillId="0" borderId="1" xfId="36" applyNumberFormat="1" applyFont="1" applyBorder="1" applyAlignment="1">
      <alignment vertical="center"/>
    </xf>
    <xf numFmtId="49" fontId="3" fillId="0" borderId="1" xfId="5" applyNumberFormat="1" applyFont="1" applyBorder="1" applyAlignment="1">
      <alignment vertical="center"/>
    </xf>
    <xf numFmtId="176" fontId="3" fillId="0" borderId="1" xfId="27" applyNumberFormat="1" applyFont="1" applyFill="1" applyBorder="1" applyAlignment="1" applyProtection="1">
      <alignment vertical="center"/>
    </xf>
    <xf numFmtId="49" fontId="3" fillId="0" borderId="1" xfId="45" applyNumberFormat="1" applyFont="1" applyBorder="1" applyAlignment="1" applyProtection="1">
      <alignment vertical="center" wrapText="1"/>
      <protection locked="0"/>
    </xf>
    <xf numFmtId="0" fontId="14" fillId="2" borderId="1" xfId="28" applyFont="1" applyFill="1" applyBorder="1" applyAlignment="1">
      <alignment horizontal="center" vertical="center" wrapText="1"/>
    </xf>
    <xf numFmtId="49" fontId="17" fillId="0" borderId="0" xfId="47" applyNumberFormat="1" applyFont="1" applyAlignment="1" applyProtection="1">
      <alignment vertical="center"/>
      <protection locked="0"/>
    </xf>
    <xf numFmtId="0" fontId="3" fillId="0" borderId="0" xfId="47" applyAlignment="1" applyProtection="1">
      <alignment vertical="center"/>
      <protection locked="0"/>
    </xf>
    <xf numFmtId="49" fontId="6" fillId="0" borderId="0" xfId="47" applyNumberFormat="1" applyFont="1" applyAlignment="1" applyProtection="1">
      <alignment vertical="center"/>
      <protection locked="0"/>
    </xf>
    <xf numFmtId="49" fontId="6" fillId="0" borderId="0" xfId="47" applyNumberFormat="1" applyFont="1" applyAlignment="1" applyProtection="1">
      <alignment horizontal="right" vertical="center"/>
      <protection locked="0"/>
    </xf>
    <xf numFmtId="0" fontId="6" fillId="0" borderId="0" xfId="47" applyFont="1" applyAlignment="1" applyProtection="1">
      <alignment vertical="center"/>
      <protection locked="0"/>
    </xf>
    <xf numFmtId="49" fontId="3" fillId="0" borderId="1" xfId="47" applyNumberFormat="1" applyFont="1" applyBorder="1" applyAlignment="1" applyProtection="1">
      <alignment horizontal="center" vertical="center" wrapText="1"/>
      <protection locked="0"/>
    </xf>
    <xf numFmtId="49" fontId="3" fillId="0" borderId="1" xfId="47" applyNumberFormat="1" applyFont="1" applyBorder="1" applyAlignment="1" applyProtection="1">
      <alignment vertical="center"/>
      <protection locked="0"/>
    </xf>
    <xf numFmtId="3" fontId="3" fillId="0" borderId="1" xfId="47" applyNumberFormat="1" applyFont="1" applyFill="1" applyBorder="1" applyAlignment="1" applyProtection="1">
      <alignment vertical="center"/>
      <protection locked="0"/>
    </xf>
    <xf numFmtId="0" fontId="3" fillId="0" borderId="0" xfId="47" applyFont="1" applyAlignment="1" applyProtection="1">
      <alignment vertical="center"/>
      <protection locked="0"/>
    </xf>
    <xf numFmtId="0" fontId="3" fillId="0" borderId="0" xfId="47" applyFont="1" applyFill="1" applyAlignment="1" applyProtection="1">
      <alignment vertical="center"/>
      <protection locked="0"/>
    </xf>
    <xf numFmtId="49" fontId="3" fillId="0" borderId="0" xfId="47" applyNumberFormat="1" applyFont="1" applyAlignment="1" applyProtection="1">
      <alignment vertical="center"/>
      <protection locked="0"/>
    </xf>
    <xf numFmtId="49" fontId="3" fillId="0" borderId="0" xfId="47" applyNumberFormat="1" applyAlignment="1" applyProtection="1">
      <alignment vertical="center"/>
      <protection locked="0"/>
    </xf>
    <xf numFmtId="3" fontId="26" fillId="0" borderId="1" xfId="22" applyNumberFormat="1" applyFont="1" applyFill="1" applyBorder="1" applyAlignment="1">
      <alignment horizontal="right" vertical="center" wrapText="1"/>
    </xf>
    <xf numFmtId="49" fontId="17" fillId="0" borderId="0" xfId="5" applyNumberFormat="1" applyFont="1" applyAlignment="1" applyProtection="1">
      <alignment vertical="center"/>
      <protection locked="0"/>
    </xf>
    <xf numFmtId="49" fontId="3" fillId="0" borderId="0" xfId="38" applyNumberFormat="1" applyFont="1" applyFill="1" applyAlignment="1" applyProtection="1">
      <alignment horizontal="right" vertical="center"/>
      <protection locked="0"/>
    </xf>
    <xf numFmtId="0" fontId="3" fillId="0" borderId="0" xfId="38" applyFill="1" applyAlignment="1" applyProtection="1">
      <alignment vertical="center"/>
      <protection locked="0"/>
    </xf>
    <xf numFmtId="49" fontId="6" fillId="0" borderId="0" xfId="38" applyNumberFormat="1" applyFont="1" applyFill="1" applyAlignment="1" applyProtection="1">
      <alignment vertical="center"/>
      <protection locked="0"/>
    </xf>
    <xf numFmtId="4" fontId="6" fillId="0" borderId="0" xfId="38" applyNumberFormat="1" applyFont="1" applyFill="1" applyAlignment="1" applyProtection="1">
      <alignment horizontal="right" vertical="center"/>
      <protection locked="0"/>
    </xf>
    <xf numFmtId="0" fontId="6" fillId="0" borderId="0" xfId="38" applyFont="1" applyFill="1" applyAlignment="1" applyProtection="1">
      <alignment vertical="center"/>
      <protection locked="0"/>
    </xf>
    <xf numFmtId="49" fontId="3" fillId="0" borderId="1" xfId="38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38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38" applyFont="1" applyFill="1" applyAlignment="1" applyProtection="1">
      <alignment vertical="center"/>
      <protection locked="0"/>
    </xf>
    <xf numFmtId="49" fontId="3" fillId="0" borderId="1" xfId="38" applyNumberFormat="1" applyFont="1" applyFill="1" applyBorder="1" applyAlignment="1" applyProtection="1">
      <alignment vertical="center"/>
      <protection locked="0"/>
    </xf>
    <xf numFmtId="3" fontId="3" fillId="0" borderId="1" xfId="51" applyNumberFormat="1" applyFont="1" applyFill="1" applyBorder="1" applyAlignment="1">
      <alignment vertical="center"/>
    </xf>
    <xf numFmtId="49" fontId="3" fillId="0" borderId="0" xfId="38" applyNumberFormat="1" applyFill="1" applyAlignment="1" applyProtection="1">
      <alignment vertical="center"/>
      <protection locked="0"/>
    </xf>
    <xf numFmtId="0" fontId="3" fillId="0" borderId="0" xfId="47" applyFont="1" applyBorder="1" applyAlignment="1" applyProtection="1">
      <alignment vertical="center"/>
      <protection locked="0"/>
    </xf>
    <xf numFmtId="3" fontId="3" fillId="0" borderId="0" xfId="38" applyNumberFormat="1" applyFill="1" applyAlignment="1" applyProtection="1">
      <alignment vertical="center"/>
      <protection locked="0"/>
    </xf>
    <xf numFmtId="49" fontId="3" fillId="0" borderId="1" xfId="13" applyNumberFormat="1" applyFont="1" applyFill="1" applyBorder="1" applyAlignment="1" applyProtection="1">
      <alignment vertical="center"/>
      <protection locked="0"/>
    </xf>
    <xf numFmtId="0" fontId="3" fillId="0" borderId="1" xfId="30" applyFont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 applyProtection="1">
      <alignment horizontal="center" vertical="center" wrapText="1"/>
      <protection locked="0"/>
    </xf>
    <xf numFmtId="49" fontId="3" fillId="0" borderId="0" xfId="28" applyNumberFormat="1" applyFont="1" applyBorder="1" applyAlignment="1" applyProtection="1">
      <alignment horizontal="left" vertical="center"/>
      <protection locked="0"/>
    </xf>
    <xf numFmtId="0" fontId="3" fillId="0" borderId="1" xfId="28" applyNumberFormat="1" applyFont="1" applyFill="1" applyBorder="1" applyAlignment="1" applyProtection="1">
      <alignment vertical="center"/>
      <protection locked="0"/>
    </xf>
    <xf numFmtId="49" fontId="3" fillId="0" borderId="1" xfId="9" applyNumberFormat="1" applyFont="1" applyBorder="1" applyAlignment="1">
      <alignment vertical="center" wrapText="1"/>
    </xf>
    <xf numFmtId="49" fontId="3" fillId="0" borderId="1" xfId="5" applyNumberFormat="1" applyFont="1" applyBorder="1" applyAlignment="1">
      <alignment vertical="center" wrapText="1"/>
    </xf>
    <xf numFmtId="49" fontId="17" fillId="0" borderId="0" xfId="30" applyNumberFormat="1" applyFont="1" applyAlignment="1" applyProtection="1">
      <alignment vertical="center" wrapText="1"/>
      <protection locked="0"/>
    </xf>
    <xf numFmtId="49" fontId="6" fillId="0" borderId="0" xfId="30" applyNumberFormat="1" applyFont="1" applyAlignment="1" applyProtection="1">
      <alignment vertical="center" wrapText="1"/>
      <protection locked="0"/>
    </xf>
    <xf numFmtId="49" fontId="3" fillId="0" borderId="1" xfId="30" applyNumberFormat="1" applyFill="1" applyBorder="1" applyAlignment="1" applyProtection="1">
      <alignment vertical="center" wrapText="1"/>
      <protection locked="0"/>
    </xf>
    <xf numFmtId="49" fontId="3" fillId="0" borderId="1" xfId="30" applyNumberFormat="1" applyFont="1" applyFill="1" applyBorder="1" applyAlignment="1" applyProtection="1">
      <alignment vertical="center" wrapText="1"/>
      <protection locked="0"/>
    </xf>
    <xf numFmtId="49" fontId="3" fillId="0" borderId="0" xfId="30" applyNumberFormat="1" applyFont="1" applyAlignment="1" applyProtection="1">
      <alignment vertical="center" wrapText="1"/>
      <protection locked="0"/>
    </xf>
    <xf numFmtId="49" fontId="3" fillId="0" borderId="0" xfId="30" applyNumberFormat="1" applyAlignment="1" applyProtection="1">
      <alignment vertical="center" wrapText="1"/>
      <protection locked="0"/>
    </xf>
    <xf numFmtId="3" fontId="3" fillId="0" borderId="0" xfId="38" applyNumberFormat="1" applyFont="1" applyFill="1" applyAlignment="1" applyProtection="1">
      <alignment vertical="center"/>
      <protection locked="0"/>
    </xf>
    <xf numFmtId="176" fontId="3" fillId="0" borderId="1" xfId="4" applyNumberFormat="1" applyFont="1" applyBorder="1" applyAlignment="1" applyProtection="1">
      <alignment horizontal="right" vertical="center"/>
    </xf>
    <xf numFmtId="49" fontId="3" fillId="0" borderId="1" xfId="47" applyNumberFormat="1" applyFont="1" applyBorder="1" applyAlignment="1" applyProtection="1">
      <alignment vertical="center" wrapText="1"/>
      <protection locked="0"/>
    </xf>
    <xf numFmtId="3" fontId="3" fillId="0" borderId="0" xfId="47" applyNumberFormat="1" applyFont="1" applyFill="1" applyBorder="1" applyAlignment="1" applyProtection="1">
      <alignment vertical="center"/>
      <protection locked="0"/>
    </xf>
    <xf numFmtId="4" fontId="3" fillId="0" borderId="1" xfId="47" applyNumberFormat="1" applyFont="1" applyFill="1" applyBorder="1" applyAlignment="1" applyProtection="1">
      <alignment vertical="center"/>
      <protection locked="0"/>
    </xf>
    <xf numFmtId="0" fontId="26" fillId="3" borderId="1" xfId="22" applyFont="1" applyFill="1" applyBorder="1" applyAlignment="1">
      <alignment horizontal="left" vertical="center"/>
    </xf>
    <xf numFmtId="3" fontId="26" fillId="3" borderId="1" xfId="22" applyNumberFormat="1" applyFont="1" applyFill="1" applyBorder="1" applyAlignment="1">
      <alignment horizontal="right" vertical="center" wrapText="1"/>
    </xf>
    <xf numFmtId="0" fontId="25" fillId="3" borderId="1" xfId="22" applyFont="1" applyFill="1" applyBorder="1" applyAlignment="1">
      <alignment horizontal="left" vertical="center"/>
    </xf>
    <xf numFmtId="49" fontId="3" fillId="0" borderId="1" xfId="28" applyNumberFormat="1" applyFont="1" applyBorder="1" applyAlignment="1" applyProtection="1">
      <alignment vertical="center" wrapText="1"/>
      <protection locked="0"/>
    </xf>
    <xf numFmtId="0" fontId="6" fillId="0" borderId="0" xfId="47" applyFont="1" applyAlignment="1" applyProtection="1">
      <alignment vertical="center" wrapText="1"/>
      <protection locked="0"/>
    </xf>
    <xf numFmtId="49" fontId="3" fillId="0" borderId="1" xfId="47" applyNumberFormat="1" applyBorder="1" applyAlignment="1" applyProtection="1">
      <alignment vertical="center" wrapText="1"/>
      <protection locked="0"/>
    </xf>
    <xf numFmtId="0" fontId="6" fillId="0" borderId="5" xfId="5" applyNumberFormat="1" applyFont="1" applyFill="1" applyBorder="1" applyAlignment="1" applyProtection="1">
      <alignment vertical="center"/>
    </xf>
    <xf numFmtId="49" fontId="17" fillId="0" borderId="0" xfId="59" applyNumberFormat="1" applyFont="1" applyAlignment="1" applyProtection="1">
      <alignment vertical="center"/>
      <protection locked="0"/>
    </xf>
    <xf numFmtId="0" fontId="33" fillId="0" borderId="0" xfId="60" applyFont="1">
      <alignment vertical="center"/>
    </xf>
    <xf numFmtId="0" fontId="12" fillId="0" borderId="0" xfId="60">
      <alignment vertical="center"/>
    </xf>
    <xf numFmtId="0" fontId="34" fillId="0" borderId="0" xfId="60" applyFont="1" applyBorder="1" applyAlignment="1">
      <alignment horizontal="left" vertical="center"/>
    </xf>
    <xf numFmtId="0" fontId="33" fillId="0" borderId="0" xfId="60" applyFont="1" applyAlignment="1">
      <alignment horizontal="right" vertical="center" wrapText="1"/>
    </xf>
    <xf numFmtId="0" fontId="33" fillId="0" borderId="1" xfId="60" applyFont="1" applyFill="1" applyBorder="1" applyAlignment="1">
      <alignment horizontal="center" vertical="center" wrapText="1"/>
    </xf>
    <xf numFmtId="0" fontId="33" fillId="0" borderId="1" xfId="60" applyFont="1" applyBorder="1" applyAlignment="1">
      <alignment horizontal="center" vertical="center"/>
    </xf>
    <xf numFmtId="0" fontId="35" fillId="0" borderId="0" xfId="60" applyFont="1">
      <alignment vertical="center"/>
    </xf>
    <xf numFmtId="0" fontId="33" fillId="0" borderId="1" xfId="60" applyFont="1" applyBorder="1" applyAlignment="1">
      <alignment horizontal="left" vertical="center"/>
    </xf>
    <xf numFmtId="49" fontId="36" fillId="0" borderId="0" xfId="61" applyNumberFormat="1" applyFont="1" applyAlignment="1">
      <alignment vertical="center"/>
    </xf>
    <xf numFmtId="0" fontId="11" fillId="0" borderId="0" xfId="62"/>
    <xf numFmtId="49" fontId="3" fillId="0" borderId="0" xfId="61" applyNumberFormat="1" applyFont="1" applyAlignment="1" applyProtection="1">
      <alignment vertical="center"/>
      <protection locked="0"/>
    </xf>
    <xf numFmtId="49" fontId="3" fillId="0" borderId="0" xfId="61" applyNumberFormat="1" applyFont="1" applyAlignment="1" applyProtection="1">
      <alignment horizontal="right" vertical="center"/>
      <protection locked="0"/>
    </xf>
    <xf numFmtId="0" fontId="3" fillId="0" borderId="1" xfId="62" applyNumberFormat="1" applyFont="1" applyFill="1" applyBorder="1" applyAlignment="1" applyProtection="1">
      <alignment horizontal="left" vertical="center"/>
    </xf>
    <xf numFmtId="3" fontId="3" fillId="0" borderId="1" xfId="62" applyNumberFormat="1" applyFont="1" applyFill="1" applyBorder="1" applyAlignment="1" applyProtection="1">
      <alignment horizontal="right" vertical="center"/>
    </xf>
    <xf numFmtId="49" fontId="17" fillId="0" borderId="0" xfId="63" applyNumberFormat="1" applyFont="1" applyAlignment="1" applyProtection="1">
      <alignment vertical="center"/>
      <protection locked="0"/>
    </xf>
    <xf numFmtId="49" fontId="6" fillId="0" borderId="0" xfId="61" applyNumberFormat="1" applyFont="1" applyAlignment="1" applyProtection="1">
      <alignment vertical="center"/>
      <protection locked="0"/>
    </xf>
    <xf numFmtId="49" fontId="6" fillId="0" borderId="0" xfId="61" applyNumberFormat="1" applyFont="1" applyAlignment="1" applyProtection="1">
      <alignment horizontal="right" vertical="center"/>
      <protection locked="0"/>
    </xf>
    <xf numFmtId="49" fontId="3" fillId="0" borderId="0" xfId="63" applyNumberFormat="1" applyAlignment="1" applyProtection="1">
      <alignment vertical="center"/>
      <protection locked="0"/>
    </xf>
    <xf numFmtId="0" fontId="3" fillId="0" borderId="0" xfId="63" applyAlignment="1" applyProtection="1">
      <alignment vertical="center"/>
      <protection locked="0"/>
    </xf>
    <xf numFmtId="49" fontId="6" fillId="0" borderId="0" xfId="63" applyNumberFormat="1" applyFont="1" applyAlignment="1" applyProtection="1">
      <alignment vertical="center"/>
      <protection locked="0"/>
    </xf>
    <xf numFmtId="3" fontId="6" fillId="0" borderId="0" xfId="63" applyNumberFormat="1" applyFont="1" applyAlignment="1" applyProtection="1">
      <alignment horizontal="right" vertical="center"/>
      <protection locked="0"/>
    </xf>
    <xf numFmtId="0" fontId="6" fillId="0" borderId="0" xfId="63" applyFont="1" applyAlignment="1" applyProtection="1">
      <alignment vertical="center"/>
      <protection locked="0"/>
    </xf>
    <xf numFmtId="49" fontId="3" fillId="0" borderId="1" xfId="63" applyNumberFormat="1" applyFont="1" applyBorder="1" applyAlignment="1" applyProtection="1">
      <alignment horizontal="center" vertical="center" wrapText="1"/>
      <protection locked="0"/>
    </xf>
    <xf numFmtId="0" fontId="14" fillId="2" borderId="1" xfId="63" applyFont="1" applyFill="1" applyBorder="1" applyAlignment="1">
      <alignment horizontal="center" vertical="center"/>
    </xf>
    <xf numFmtId="49" fontId="3" fillId="0" borderId="1" xfId="63" applyNumberFormat="1" applyFont="1" applyBorder="1" applyAlignment="1" applyProtection="1">
      <alignment vertical="center"/>
      <protection locked="0"/>
    </xf>
    <xf numFmtId="3" fontId="3" fillId="0" borderId="1" xfId="63" applyNumberFormat="1" applyFont="1" applyFill="1" applyBorder="1" applyAlignment="1" applyProtection="1">
      <alignment vertical="center"/>
      <protection locked="0"/>
    </xf>
    <xf numFmtId="0" fontId="3" fillId="0" borderId="0" xfId="63" applyFont="1" applyAlignment="1" applyProtection="1">
      <alignment vertical="center"/>
      <protection locked="0"/>
    </xf>
    <xf numFmtId="3" fontId="3" fillId="2" borderId="1" xfId="63" applyNumberFormat="1" applyFont="1" applyFill="1" applyBorder="1" applyAlignment="1" applyProtection="1">
      <alignment vertical="center"/>
      <protection locked="0"/>
    </xf>
    <xf numFmtId="3" fontId="3" fillId="0" borderId="0" xfId="63" applyNumberFormat="1" applyFont="1" applyAlignment="1" applyProtection="1">
      <alignment vertical="center"/>
      <protection locked="0"/>
    </xf>
    <xf numFmtId="49" fontId="3" fillId="0" borderId="0" xfId="63" applyNumberFormat="1" applyFont="1" applyAlignment="1" applyProtection="1">
      <alignment vertical="center"/>
      <protection locked="0"/>
    </xf>
    <xf numFmtId="49" fontId="39" fillId="0" borderId="0" xfId="63" applyNumberFormat="1" applyFont="1" applyAlignment="1" applyProtection="1">
      <alignment vertical="center"/>
      <protection locked="0"/>
    </xf>
    <xf numFmtId="3" fontId="3" fillId="4" borderId="1" xfId="5" applyNumberFormat="1" applyFont="1" applyFill="1" applyBorder="1" applyAlignment="1">
      <alignment vertical="center"/>
    </xf>
    <xf numFmtId="49" fontId="15" fillId="0" borderId="0" xfId="30" applyNumberFormat="1" applyFont="1" applyAlignment="1" applyProtection="1">
      <alignment horizontal="center" vertical="center"/>
      <protection locked="0"/>
    </xf>
    <xf numFmtId="49" fontId="3" fillId="0" borderId="0" xfId="5" applyNumberFormat="1" applyFont="1" applyAlignment="1">
      <alignment horizontal="left" vertical="center" wrapText="1"/>
    </xf>
    <xf numFmtId="49" fontId="15" fillId="0" borderId="0" xfId="5" applyNumberFormat="1" applyFont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/>
    </xf>
    <xf numFmtId="3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49" fontId="3" fillId="0" borderId="3" xfId="5" applyNumberFormat="1" applyFont="1" applyFill="1" applyBorder="1" applyAlignment="1">
      <alignment horizontal="center" vertical="center" wrapText="1"/>
    </xf>
    <xf numFmtId="3" fontId="3" fillId="0" borderId="2" xfId="5" applyNumberFormat="1" applyFont="1" applyFill="1" applyBorder="1" applyAlignment="1">
      <alignment horizontal="center" vertical="center" wrapText="1"/>
    </xf>
    <xf numFmtId="3" fontId="3" fillId="0" borderId="3" xfId="5" applyNumberFormat="1" applyFont="1" applyFill="1" applyBorder="1" applyAlignment="1">
      <alignment horizontal="center" vertical="center" wrapText="1"/>
    </xf>
    <xf numFmtId="0" fontId="21" fillId="0" borderId="0" xfId="22" applyFont="1" applyAlignment="1">
      <alignment horizontal="center" vertical="center"/>
    </xf>
    <xf numFmtId="0" fontId="15" fillId="0" borderId="0" xfId="5" applyFont="1" applyAlignment="1">
      <alignment horizontal="center"/>
    </xf>
    <xf numFmtId="49" fontId="15" fillId="0" borderId="0" xfId="38" applyNumberFormat="1" applyFont="1" applyFill="1" applyAlignment="1" applyProtection="1">
      <alignment horizontal="center" vertical="center"/>
      <protection locked="0"/>
    </xf>
    <xf numFmtId="0" fontId="37" fillId="0" borderId="0" xfId="62" applyNumberFormat="1" applyFont="1" applyFill="1" applyAlignment="1" applyProtection="1">
      <alignment horizontal="center" vertical="center"/>
    </xf>
    <xf numFmtId="0" fontId="3" fillId="0" borderId="1" xfId="62" applyNumberFormat="1" applyFont="1" applyFill="1" applyBorder="1" applyAlignment="1" applyProtection="1">
      <alignment horizontal="center" vertical="center"/>
    </xf>
    <xf numFmtId="49" fontId="15" fillId="0" borderId="0" xfId="9" applyNumberFormat="1" applyFont="1" applyAlignment="1" applyProtection="1">
      <alignment horizontal="center" vertical="center"/>
      <protection locked="0"/>
    </xf>
    <xf numFmtId="49" fontId="3" fillId="0" borderId="4" xfId="9" applyNumberFormat="1" applyFont="1" applyBorder="1" applyAlignment="1" applyProtection="1">
      <alignment horizontal="left" vertical="center"/>
      <protection locked="0"/>
    </xf>
    <xf numFmtId="49" fontId="15" fillId="0" borderId="0" xfId="9" applyNumberFormat="1" applyFont="1" applyAlignment="1">
      <alignment horizontal="center" vertical="center"/>
    </xf>
    <xf numFmtId="49" fontId="3" fillId="0" borderId="1" xfId="9" applyNumberFormat="1" applyFont="1" applyFill="1" applyBorder="1" applyAlignment="1">
      <alignment horizontal="center" vertical="center" wrapText="1"/>
    </xf>
    <xf numFmtId="49" fontId="3" fillId="0" borderId="1" xfId="9" applyNumberFormat="1" applyFont="1" applyFill="1" applyBorder="1" applyAlignment="1">
      <alignment horizontal="center" vertical="center"/>
    </xf>
    <xf numFmtId="3" fontId="3" fillId="0" borderId="1" xfId="9" applyNumberFormat="1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 wrapText="1"/>
    </xf>
    <xf numFmtId="49" fontId="3" fillId="0" borderId="2" xfId="9" applyNumberFormat="1" applyFont="1" applyFill="1" applyBorder="1" applyAlignment="1">
      <alignment horizontal="center" vertical="center" wrapText="1"/>
    </xf>
    <xf numFmtId="49" fontId="3" fillId="0" borderId="3" xfId="9" applyNumberFormat="1" applyFont="1" applyFill="1" applyBorder="1" applyAlignment="1">
      <alignment horizontal="center" vertical="center" wrapText="1"/>
    </xf>
    <xf numFmtId="3" fontId="3" fillId="0" borderId="2" xfId="9" applyNumberFormat="1" applyFont="1" applyFill="1" applyBorder="1" applyAlignment="1">
      <alignment horizontal="center" vertical="center" wrapText="1"/>
    </xf>
    <xf numFmtId="3" fontId="3" fillId="0" borderId="3" xfId="9" applyNumberFormat="1" applyFont="1" applyFill="1" applyBorder="1" applyAlignment="1">
      <alignment horizontal="center" vertical="center" wrapText="1"/>
    </xf>
    <xf numFmtId="49" fontId="15" fillId="0" borderId="0" xfId="63" applyNumberFormat="1" applyFont="1" applyAlignment="1" applyProtection="1">
      <alignment horizontal="center" vertical="center"/>
      <protection locked="0"/>
    </xf>
    <xf numFmtId="49" fontId="3" fillId="0" borderId="2" xfId="63" applyNumberFormat="1" applyFont="1" applyBorder="1" applyAlignment="1" applyProtection="1">
      <alignment horizontal="left" vertical="center"/>
      <protection locked="0"/>
    </xf>
    <xf numFmtId="49" fontId="3" fillId="0" borderId="3" xfId="63" applyNumberFormat="1" applyFont="1" applyBorder="1" applyAlignment="1" applyProtection="1">
      <alignment horizontal="left" vertical="center"/>
      <protection locked="0"/>
    </xf>
    <xf numFmtId="3" fontId="3" fillId="2" borderId="2" xfId="63" applyNumberFormat="1" applyFont="1" applyFill="1" applyBorder="1" applyAlignment="1" applyProtection="1">
      <alignment horizontal="right" vertical="center"/>
      <protection locked="0"/>
    </xf>
    <xf numFmtId="3" fontId="3" fillId="2" borderId="3" xfId="63" applyNumberFormat="1" applyFont="1" applyFill="1" applyBorder="1" applyAlignment="1" applyProtection="1">
      <alignment horizontal="right" vertical="center"/>
      <protection locked="0"/>
    </xf>
    <xf numFmtId="49" fontId="3" fillId="0" borderId="1" xfId="63" applyNumberFormat="1" applyFont="1" applyBorder="1" applyAlignment="1" applyProtection="1">
      <alignment horizontal="center" vertical="center"/>
      <protection locked="0"/>
    </xf>
    <xf numFmtId="0" fontId="3" fillId="0" borderId="1" xfId="63" applyNumberFormat="1" applyFont="1" applyBorder="1" applyAlignment="1" applyProtection="1">
      <alignment horizontal="right" vertical="center"/>
      <protection locked="0"/>
    </xf>
    <xf numFmtId="49" fontId="3" fillId="0" borderId="1" xfId="63" applyNumberFormat="1" applyFont="1" applyBorder="1" applyAlignment="1" applyProtection="1">
      <alignment horizontal="right" vertical="center"/>
      <protection locked="0"/>
    </xf>
    <xf numFmtId="0" fontId="38" fillId="0" borderId="0" xfId="62" applyNumberFormat="1" applyFont="1" applyFill="1" applyAlignment="1" applyProtection="1">
      <alignment horizontal="center" vertical="center"/>
    </xf>
    <xf numFmtId="49" fontId="15" fillId="0" borderId="0" xfId="28" applyNumberFormat="1" applyFont="1" applyAlignment="1" applyProtection="1">
      <alignment horizontal="center" vertical="center"/>
      <protection locked="0"/>
    </xf>
    <xf numFmtId="49" fontId="3" fillId="0" borderId="4" xfId="28" applyNumberFormat="1" applyFont="1" applyBorder="1" applyAlignment="1" applyProtection="1">
      <alignment horizontal="left" vertical="center"/>
      <protection locked="0"/>
    </xf>
    <xf numFmtId="49" fontId="15" fillId="0" borderId="0" xfId="46" applyNumberFormat="1" applyFont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40" fillId="0" borderId="0" xfId="0" applyFont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2" fillId="0" borderId="8" xfId="0" applyFont="1" applyBorder="1" applyAlignment="1">
      <alignment horizontal="left" vertical="center"/>
    </xf>
    <xf numFmtId="0" fontId="42" fillId="0" borderId="9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1" fillId="0" borderId="11" xfId="0" applyFont="1" applyBorder="1" applyAlignment="1">
      <alignment horizontal="right"/>
    </xf>
    <xf numFmtId="0" fontId="41" fillId="0" borderId="10" xfId="0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3" fillId="0" borderId="0" xfId="0" applyFont="1"/>
  </cellXfs>
  <cellStyles count="64">
    <cellStyle name="no dec" xfId="1"/>
    <cellStyle name="Normal_APR" xfId="2"/>
    <cellStyle name="百分比 2" xfId="3"/>
    <cellStyle name="百分比 2 2" xfId="27"/>
    <cellStyle name="百分比 2 2 2" xfId="40"/>
    <cellStyle name="百分比 3" xfId="4"/>
    <cellStyle name="百分比 4" xfId="25"/>
    <cellStyle name="常规" xfId="0" builtinId="0"/>
    <cellStyle name="常规 10" xfId="30"/>
    <cellStyle name="常规 10 2" xfId="41"/>
    <cellStyle name="常规 10 2 2" xfId="60"/>
    <cellStyle name="常规 11" xfId="35"/>
    <cellStyle name="常规 11 2" xfId="42"/>
    <cellStyle name="常规 12" xfId="43"/>
    <cellStyle name="常规 12 2" xfId="61"/>
    <cellStyle name="常规 13" xfId="44"/>
    <cellStyle name="常规 14" xfId="50"/>
    <cellStyle name="常规 14 2" xfId="62"/>
    <cellStyle name="常规 2" xfId="5"/>
    <cellStyle name="常规 2 2" xfId="6"/>
    <cellStyle name="常规 2 2 2" xfId="31"/>
    <cellStyle name="常规 2 2 3" xfId="45"/>
    <cellStyle name="常规 2 2 3 2" xfId="63"/>
    <cellStyle name="常规 2 3" xfId="7"/>
    <cellStyle name="常规 2 3 2" xfId="24"/>
    <cellStyle name="常规 2 3 2 2" xfId="28"/>
    <cellStyle name="常规 2 3 2 2 2" xfId="46"/>
    <cellStyle name="常规 2 3 2 3" xfId="47"/>
    <cellStyle name="常规 2 3 2 3 2" xfId="59"/>
    <cellStyle name="常规 2 3 3" xfId="36"/>
    <cellStyle name="常规 2 3 4" xfId="54"/>
    <cellStyle name="常规 2 3 4 2" xfId="58"/>
    <cellStyle name="常规 2 4" xfId="32"/>
    <cellStyle name="常规 2_2012年收入表" xfId="8"/>
    <cellStyle name="常规 2_2012年收入表 2 2" xfId="51"/>
    <cellStyle name="常规 3" xfId="22"/>
    <cellStyle name="常规 3 2" xfId="9"/>
    <cellStyle name="常规 3 2 2" xfId="10"/>
    <cellStyle name="常规 3 2 2 2" xfId="26"/>
    <cellStyle name="常规 3 2 2 2 2" xfId="55"/>
    <cellStyle name="常规 3 2 3" xfId="29"/>
    <cellStyle name="常规 3 2 4" xfId="53"/>
    <cellStyle name="常规 3 2 4 2" xfId="56"/>
    <cellStyle name="常规 3 3" xfId="37"/>
    <cellStyle name="常规 3 3 2" xfId="48"/>
    <cellStyle name="常规 3 3 3" xfId="52"/>
    <cellStyle name="常规 3 3 3 2" xfId="57"/>
    <cellStyle name="常规 3 4" xfId="49"/>
    <cellStyle name="常规 4" xfId="11"/>
    <cellStyle name="常规 4 2" xfId="33"/>
    <cellStyle name="常规 5" xfId="12"/>
    <cellStyle name="常规 6" xfId="13"/>
    <cellStyle name="常规 6 2" xfId="38"/>
    <cellStyle name="常规 7" xfId="14"/>
    <cellStyle name="常规 7 2" xfId="39"/>
    <cellStyle name="常规 8" xfId="23"/>
    <cellStyle name="常规 9" xfId="34"/>
    <cellStyle name="超级链接" xfId="15"/>
    <cellStyle name="后继超级链接" xfId="16"/>
    <cellStyle name="普通_97-917" xfId="17"/>
    <cellStyle name="千分位[0]_laroux" xfId="18"/>
    <cellStyle name="千分位_97-917" xfId="19"/>
    <cellStyle name="千位[0]_1" xfId="20"/>
    <cellStyle name="千位_1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&#24180;&#26376;&#25253;&#27719;&#24635;\s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&#24180;&#26376;&#25253;&#27719;&#24635;/s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收入月报"/>
      <sheetName val="支出月报"/>
    </sheetNames>
    <sheetDataSet>
      <sheetData sheetId="0"/>
      <sheetData sheetId="1">
        <row r="5">
          <cell r="C5" t="str">
            <v xml:space="preserve">  合计</v>
          </cell>
          <cell r="D5" t="str">
            <v xml:space="preserve">  合计</v>
          </cell>
          <cell r="E5" t="str">
            <v>合计</v>
          </cell>
        </row>
        <row r="6">
          <cell r="A6" t="str">
            <v>收入总计</v>
          </cell>
          <cell r="B6">
            <v>8</v>
          </cell>
          <cell r="C6">
            <v>1188921</v>
          </cell>
          <cell r="D6">
            <v>1015831</v>
          </cell>
          <cell r="E6">
            <v>173090</v>
          </cell>
          <cell r="F6">
            <v>62855</v>
          </cell>
          <cell r="G6">
            <v>27199</v>
          </cell>
          <cell r="H6">
            <v>35797</v>
          </cell>
          <cell r="I6">
            <v>28560</v>
          </cell>
        </row>
        <row r="7">
          <cell r="A7" t="str">
            <v>一般预算收入合计</v>
          </cell>
          <cell r="B7">
            <v>199</v>
          </cell>
          <cell r="C7">
            <v>1042789</v>
          </cell>
          <cell r="D7">
            <v>884738</v>
          </cell>
          <cell r="E7">
            <v>158051</v>
          </cell>
          <cell r="F7">
            <v>60484</v>
          </cell>
          <cell r="G7">
            <v>24721</v>
          </cell>
          <cell r="H7">
            <v>28909</v>
          </cell>
          <cell r="I7">
            <v>26176</v>
          </cell>
        </row>
        <row r="8">
          <cell r="A8" t="str">
            <v>增值税</v>
          </cell>
          <cell r="B8">
            <v>154</v>
          </cell>
          <cell r="C8">
            <v>222302</v>
          </cell>
          <cell r="D8">
            <v>184878</v>
          </cell>
          <cell r="E8">
            <v>37424</v>
          </cell>
          <cell r="F8">
            <v>16450</v>
          </cell>
          <cell r="G8">
            <v>5788</v>
          </cell>
          <cell r="H8">
            <v>7059</v>
          </cell>
          <cell r="I8">
            <v>6087</v>
          </cell>
        </row>
        <row r="9">
          <cell r="A9" t="str">
            <v>　国有企业增值税</v>
          </cell>
          <cell r="B9">
            <v>176</v>
          </cell>
          <cell r="C9">
            <v>28036</v>
          </cell>
          <cell r="D9">
            <v>25426</v>
          </cell>
          <cell r="E9">
            <v>2610</v>
          </cell>
          <cell r="F9">
            <v>567</v>
          </cell>
          <cell r="G9">
            <v>488</v>
          </cell>
          <cell r="H9">
            <v>355</v>
          </cell>
          <cell r="I9">
            <v>917</v>
          </cell>
        </row>
        <row r="10">
          <cell r="A10" t="str">
            <v>　集体企业增值税</v>
          </cell>
          <cell r="B10">
            <v>101</v>
          </cell>
          <cell r="C10">
            <v>16922</v>
          </cell>
          <cell r="D10">
            <v>13066</v>
          </cell>
          <cell r="E10">
            <v>3856</v>
          </cell>
          <cell r="F10">
            <v>1099</v>
          </cell>
          <cell r="G10">
            <v>455</v>
          </cell>
          <cell r="H10">
            <v>1242</v>
          </cell>
          <cell r="I10">
            <v>864</v>
          </cell>
        </row>
        <row r="11">
          <cell r="A11" t="str">
            <v xml:space="preserve">  股份制企业增值税</v>
          </cell>
          <cell r="B11">
            <v>96</v>
          </cell>
          <cell r="C11">
            <v>84105</v>
          </cell>
          <cell r="D11">
            <v>68991</v>
          </cell>
          <cell r="E11">
            <v>15114</v>
          </cell>
          <cell r="F11">
            <v>7137</v>
          </cell>
          <cell r="G11">
            <v>1340</v>
          </cell>
          <cell r="H11">
            <v>3765</v>
          </cell>
          <cell r="I11">
            <v>1644</v>
          </cell>
        </row>
        <row r="12">
          <cell r="A12" t="str">
            <v xml:space="preserve">  联营企业增值税</v>
          </cell>
          <cell r="B12">
            <v>119</v>
          </cell>
          <cell r="C12">
            <v>1111</v>
          </cell>
          <cell r="D12">
            <v>924</v>
          </cell>
          <cell r="E12">
            <v>187</v>
          </cell>
          <cell r="F12">
            <v>152</v>
          </cell>
          <cell r="G12">
            <v>4</v>
          </cell>
          <cell r="H12">
            <v>3</v>
          </cell>
          <cell r="I12">
            <v>28</v>
          </cell>
        </row>
        <row r="13">
          <cell r="A13" t="str">
            <v xml:space="preserve">  港澳台和外商投资企业增值税</v>
          </cell>
          <cell r="B13">
            <v>200</v>
          </cell>
          <cell r="C13">
            <v>60112</v>
          </cell>
          <cell r="D13">
            <v>55208</v>
          </cell>
          <cell r="E13">
            <v>4904</v>
          </cell>
          <cell r="F13">
            <v>2637</v>
          </cell>
          <cell r="G13">
            <v>1051</v>
          </cell>
          <cell r="H13">
            <v>885</v>
          </cell>
          <cell r="I13">
            <v>264</v>
          </cell>
        </row>
        <row r="14">
          <cell r="A14" t="str">
            <v xml:space="preserve">  私营企业增值税</v>
          </cell>
          <cell r="B14">
            <v>26</v>
          </cell>
          <cell r="C14">
            <v>31965</v>
          </cell>
          <cell r="D14">
            <v>19284</v>
          </cell>
          <cell r="E14">
            <v>12681</v>
          </cell>
          <cell r="F14">
            <v>6437</v>
          </cell>
          <cell r="G14">
            <v>2122</v>
          </cell>
          <cell r="H14">
            <v>1699</v>
          </cell>
          <cell r="I14">
            <v>2121</v>
          </cell>
        </row>
        <row r="15">
          <cell r="A15" t="str">
            <v xml:space="preserve">    免抵调增增值税</v>
          </cell>
          <cell r="B15">
            <v>11</v>
          </cell>
          <cell r="C15">
            <v>5710</v>
          </cell>
          <cell r="D15">
            <v>5566</v>
          </cell>
          <cell r="E15">
            <v>144</v>
          </cell>
          <cell r="F15">
            <v>0</v>
          </cell>
          <cell r="G15">
            <v>0</v>
          </cell>
          <cell r="H15">
            <v>0</v>
          </cell>
          <cell r="I15">
            <v>144</v>
          </cell>
        </row>
        <row r="16">
          <cell r="A16" t="str">
            <v xml:space="preserve">  其他增值税</v>
          </cell>
          <cell r="B16">
            <v>93</v>
          </cell>
          <cell r="C16">
            <v>7087</v>
          </cell>
          <cell r="D16">
            <v>5302</v>
          </cell>
          <cell r="E16">
            <v>1785</v>
          </cell>
          <cell r="F16">
            <v>698</v>
          </cell>
          <cell r="G16">
            <v>486</v>
          </cell>
          <cell r="H16">
            <v>219</v>
          </cell>
          <cell r="I16">
            <v>266</v>
          </cell>
        </row>
        <row r="17">
          <cell r="A17" t="str">
            <v xml:space="preserve">  增值税税款滞纳金、罚款收入</v>
          </cell>
          <cell r="B17">
            <v>140</v>
          </cell>
          <cell r="C17">
            <v>1397</v>
          </cell>
          <cell r="D17">
            <v>1088</v>
          </cell>
          <cell r="E17">
            <v>309</v>
          </cell>
          <cell r="F17">
            <v>143</v>
          </cell>
          <cell r="G17">
            <v>15</v>
          </cell>
          <cell r="H17">
            <v>65</v>
          </cell>
          <cell r="I17">
            <v>76</v>
          </cell>
        </row>
        <row r="18">
          <cell r="A18" t="str">
            <v xml:space="preserve">  福利企业增值税退税</v>
          </cell>
          <cell r="B18">
            <v>69</v>
          </cell>
          <cell r="C18">
            <v>-10747</v>
          </cell>
          <cell r="D18">
            <v>-7617</v>
          </cell>
          <cell r="E18">
            <v>-3130</v>
          </cell>
          <cell r="F18">
            <v>-1624</v>
          </cell>
          <cell r="G18">
            <v>-102</v>
          </cell>
          <cell r="H18">
            <v>-1119</v>
          </cell>
          <cell r="I18">
            <v>-182</v>
          </cell>
        </row>
        <row r="19">
          <cell r="A19" t="str">
            <v xml:space="preserve">  其他增值税退税</v>
          </cell>
          <cell r="B19">
            <v>10</v>
          </cell>
          <cell r="C19">
            <v>-3396</v>
          </cell>
          <cell r="D19">
            <v>-2360</v>
          </cell>
          <cell r="E19">
            <v>-1036</v>
          </cell>
          <cell r="F19">
            <v>-796</v>
          </cell>
          <cell r="G19">
            <v>-71</v>
          </cell>
          <cell r="H19">
            <v>-55</v>
          </cell>
          <cell r="I19">
            <v>-55</v>
          </cell>
        </row>
        <row r="20">
          <cell r="A20" t="str">
            <v>营业税</v>
          </cell>
          <cell r="B20">
            <v>201</v>
          </cell>
          <cell r="C20">
            <v>259388</v>
          </cell>
          <cell r="D20">
            <v>230760</v>
          </cell>
          <cell r="E20">
            <v>28628</v>
          </cell>
          <cell r="F20">
            <v>9368</v>
          </cell>
          <cell r="G20">
            <v>4638</v>
          </cell>
          <cell r="H20">
            <v>6293</v>
          </cell>
          <cell r="I20">
            <v>5103</v>
          </cell>
        </row>
        <row r="21">
          <cell r="A21" t="str">
            <v xml:space="preserve">  金融保险业营业税（地方）</v>
          </cell>
          <cell r="B21">
            <v>175</v>
          </cell>
          <cell r="C21">
            <v>18459</v>
          </cell>
          <cell r="D21">
            <v>16701</v>
          </cell>
          <cell r="E21">
            <v>1758</v>
          </cell>
          <cell r="F21">
            <v>656</v>
          </cell>
          <cell r="G21">
            <v>256</v>
          </cell>
          <cell r="H21">
            <v>311</v>
          </cell>
          <cell r="I21">
            <v>376</v>
          </cell>
        </row>
        <row r="22">
          <cell r="A22" t="str">
            <v xml:space="preserve">  一般营业税</v>
          </cell>
          <cell r="B22">
            <v>90</v>
          </cell>
          <cell r="C22">
            <v>240255</v>
          </cell>
          <cell r="D22">
            <v>213564</v>
          </cell>
          <cell r="E22">
            <v>26691</v>
          </cell>
          <cell r="F22">
            <v>8607</v>
          </cell>
          <cell r="G22">
            <v>4369</v>
          </cell>
          <cell r="H22">
            <v>5940</v>
          </cell>
          <cell r="I22">
            <v>4708</v>
          </cell>
        </row>
        <row r="23">
          <cell r="A23" t="str">
            <v xml:space="preserve">  营业税税款滞纳金、罚款收入</v>
          </cell>
          <cell r="B23">
            <v>142</v>
          </cell>
          <cell r="C23">
            <v>674</v>
          </cell>
          <cell r="D23">
            <v>495</v>
          </cell>
          <cell r="E23">
            <v>179</v>
          </cell>
          <cell r="F23">
            <v>105</v>
          </cell>
          <cell r="G23">
            <v>13</v>
          </cell>
          <cell r="H23">
            <v>42</v>
          </cell>
          <cell r="I23">
            <v>19</v>
          </cell>
        </row>
        <row r="24">
          <cell r="A24" t="str">
            <v xml:space="preserve">  校办企业营业税退税</v>
          </cell>
          <cell r="B24">
            <v>48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 xml:space="preserve">  福利企业营业税退税</v>
          </cell>
          <cell r="B25">
            <v>103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 xml:space="preserve">  港澳台和外商投资企业营业税退税</v>
          </cell>
          <cell r="B26">
            <v>161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 xml:space="preserve">  其他营业税退税</v>
          </cell>
          <cell r="B27">
            <v>66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企业所得税</v>
          </cell>
          <cell r="B28">
            <v>89</v>
          </cell>
          <cell r="C28">
            <v>334444</v>
          </cell>
          <cell r="D28">
            <v>276554</v>
          </cell>
          <cell r="E28">
            <v>57890</v>
          </cell>
          <cell r="F28">
            <v>22950</v>
          </cell>
          <cell r="G28">
            <v>7572</v>
          </cell>
          <cell r="H28">
            <v>9243</v>
          </cell>
          <cell r="I28">
            <v>8534</v>
          </cell>
        </row>
        <row r="29">
          <cell r="A29" t="str">
            <v xml:space="preserve">  国有工业所得税</v>
          </cell>
          <cell r="B29">
            <v>124</v>
          </cell>
          <cell r="C29">
            <v>1138</v>
          </cell>
          <cell r="D29">
            <v>924</v>
          </cell>
          <cell r="E29">
            <v>214</v>
          </cell>
          <cell r="F29">
            <v>180</v>
          </cell>
          <cell r="G29">
            <v>11</v>
          </cell>
          <cell r="H29">
            <v>19</v>
          </cell>
          <cell r="I29">
            <v>2</v>
          </cell>
        </row>
        <row r="30">
          <cell r="A30" t="str">
            <v xml:space="preserve">  国有建筑工程企业所得税 </v>
          </cell>
          <cell r="B30">
            <v>12</v>
          </cell>
          <cell r="C30">
            <v>1299</v>
          </cell>
          <cell r="D30">
            <v>1227</v>
          </cell>
          <cell r="E30">
            <v>72</v>
          </cell>
          <cell r="F30">
            <v>7</v>
          </cell>
          <cell r="G30">
            <v>7</v>
          </cell>
          <cell r="H30">
            <v>23</v>
          </cell>
          <cell r="I30">
            <v>35</v>
          </cell>
        </row>
        <row r="31">
          <cell r="A31" t="str">
            <v xml:space="preserve">  国有房地产开发企业所得税</v>
          </cell>
          <cell r="B31">
            <v>172</v>
          </cell>
          <cell r="C31">
            <v>16018</v>
          </cell>
          <cell r="D31">
            <v>15550</v>
          </cell>
          <cell r="E31">
            <v>468</v>
          </cell>
          <cell r="F31">
            <v>6</v>
          </cell>
          <cell r="G31">
            <v>203</v>
          </cell>
          <cell r="H31">
            <v>225</v>
          </cell>
          <cell r="I31">
            <v>34</v>
          </cell>
        </row>
        <row r="32">
          <cell r="A32" t="str">
            <v xml:space="preserve">  国有政策性投资公司所得税</v>
          </cell>
          <cell r="B32">
            <v>137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收入月报"/>
      <sheetName val="支出月报"/>
    </sheetNames>
    <sheetDataSet>
      <sheetData sheetId="0"/>
      <sheetData sheetId="1">
        <row r="5">
          <cell r="C5" t="str">
            <v xml:space="preserve">  合计</v>
          </cell>
          <cell r="D5" t="str">
            <v xml:space="preserve">  合计</v>
          </cell>
          <cell r="E5" t="str">
            <v>合计</v>
          </cell>
        </row>
        <row r="6">
          <cell r="A6" t="str">
            <v>收入总计</v>
          </cell>
          <cell r="B6">
            <v>8</v>
          </cell>
          <cell r="C6">
            <v>1188921</v>
          </cell>
          <cell r="D6">
            <v>1015831</v>
          </cell>
          <cell r="E6">
            <v>173090</v>
          </cell>
          <cell r="F6">
            <v>62855</v>
          </cell>
          <cell r="G6">
            <v>27199</v>
          </cell>
          <cell r="H6">
            <v>35797</v>
          </cell>
          <cell r="I6">
            <v>28560</v>
          </cell>
        </row>
        <row r="7">
          <cell r="A7" t="str">
            <v>一般预算收入合计</v>
          </cell>
          <cell r="B7">
            <v>199</v>
          </cell>
          <cell r="C7">
            <v>1042789</v>
          </cell>
          <cell r="D7">
            <v>884738</v>
          </cell>
          <cell r="E7">
            <v>158051</v>
          </cell>
          <cell r="F7">
            <v>60484</v>
          </cell>
          <cell r="G7">
            <v>24721</v>
          </cell>
          <cell r="H7">
            <v>28909</v>
          </cell>
          <cell r="I7">
            <v>26176</v>
          </cell>
        </row>
        <row r="8">
          <cell r="A8" t="str">
            <v>增值税</v>
          </cell>
          <cell r="B8">
            <v>154</v>
          </cell>
          <cell r="C8">
            <v>222302</v>
          </cell>
          <cell r="D8">
            <v>184878</v>
          </cell>
          <cell r="E8">
            <v>37424</v>
          </cell>
          <cell r="F8">
            <v>16450</v>
          </cell>
          <cell r="G8">
            <v>5788</v>
          </cell>
          <cell r="H8">
            <v>7059</v>
          </cell>
          <cell r="I8">
            <v>6087</v>
          </cell>
        </row>
        <row r="9">
          <cell r="A9" t="str">
            <v>　国有企业增值税</v>
          </cell>
          <cell r="B9">
            <v>176</v>
          </cell>
          <cell r="C9">
            <v>28036</v>
          </cell>
          <cell r="D9">
            <v>25426</v>
          </cell>
          <cell r="E9">
            <v>2610</v>
          </cell>
          <cell r="F9">
            <v>567</v>
          </cell>
          <cell r="G9">
            <v>488</v>
          </cell>
          <cell r="H9">
            <v>355</v>
          </cell>
          <cell r="I9">
            <v>917</v>
          </cell>
        </row>
        <row r="10">
          <cell r="A10" t="str">
            <v>　集体企业增值税</v>
          </cell>
          <cell r="B10">
            <v>101</v>
          </cell>
          <cell r="C10">
            <v>16922</v>
          </cell>
          <cell r="D10">
            <v>13066</v>
          </cell>
          <cell r="E10">
            <v>3856</v>
          </cell>
          <cell r="F10">
            <v>1099</v>
          </cell>
          <cell r="G10">
            <v>455</v>
          </cell>
          <cell r="H10">
            <v>1242</v>
          </cell>
          <cell r="I10">
            <v>864</v>
          </cell>
        </row>
        <row r="11">
          <cell r="A11" t="str">
            <v xml:space="preserve">  股份制企业增值税</v>
          </cell>
          <cell r="B11">
            <v>96</v>
          </cell>
          <cell r="C11">
            <v>84105</v>
          </cell>
          <cell r="D11">
            <v>68991</v>
          </cell>
          <cell r="E11">
            <v>15114</v>
          </cell>
          <cell r="F11">
            <v>7137</v>
          </cell>
          <cell r="G11">
            <v>1340</v>
          </cell>
          <cell r="H11">
            <v>3765</v>
          </cell>
          <cell r="I11">
            <v>1644</v>
          </cell>
        </row>
        <row r="12">
          <cell r="A12" t="str">
            <v xml:space="preserve">  联营企业增值税</v>
          </cell>
          <cell r="B12">
            <v>119</v>
          </cell>
          <cell r="C12">
            <v>1111</v>
          </cell>
          <cell r="D12">
            <v>924</v>
          </cell>
          <cell r="E12">
            <v>187</v>
          </cell>
          <cell r="F12">
            <v>152</v>
          </cell>
          <cell r="G12">
            <v>4</v>
          </cell>
          <cell r="H12">
            <v>3</v>
          </cell>
          <cell r="I12">
            <v>28</v>
          </cell>
        </row>
        <row r="13">
          <cell r="A13" t="str">
            <v xml:space="preserve">  港澳台和外商投资企业增值税</v>
          </cell>
          <cell r="B13">
            <v>200</v>
          </cell>
          <cell r="C13">
            <v>60112</v>
          </cell>
          <cell r="D13">
            <v>55208</v>
          </cell>
          <cell r="E13">
            <v>4904</v>
          </cell>
          <cell r="F13">
            <v>2637</v>
          </cell>
          <cell r="G13">
            <v>1051</v>
          </cell>
          <cell r="H13">
            <v>885</v>
          </cell>
          <cell r="I13">
            <v>264</v>
          </cell>
        </row>
        <row r="14">
          <cell r="A14" t="str">
            <v xml:space="preserve">  私营企业增值税</v>
          </cell>
          <cell r="B14">
            <v>26</v>
          </cell>
          <cell r="C14">
            <v>31965</v>
          </cell>
          <cell r="D14">
            <v>19284</v>
          </cell>
          <cell r="E14">
            <v>12681</v>
          </cell>
          <cell r="F14">
            <v>6437</v>
          </cell>
          <cell r="G14">
            <v>2122</v>
          </cell>
          <cell r="H14">
            <v>1699</v>
          </cell>
          <cell r="I14">
            <v>2121</v>
          </cell>
        </row>
        <row r="15">
          <cell r="A15" t="str">
            <v xml:space="preserve">    免抵调增增值税</v>
          </cell>
          <cell r="B15">
            <v>11</v>
          </cell>
          <cell r="C15">
            <v>5710</v>
          </cell>
          <cell r="D15">
            <v>5566</v>
          </cell>
          <cell r="E15">
            <v>144</v>
          </cell>
          <cell r="F15">
            <v>0</v>
          </cell>
          <cell r="G15">
            <v>0</v>
          </cell>
          <cell r="H15">
            <v>0</v>
          </cell>
          <cell r="I15">
            <v>144</v>
          </cell>
        </row>
        <row r="16">
          <cell r="A16" t="str">
            <v xml:space="preserve">  其他增值税</v>
          </cell>
          <cell r="B16">
            <v>93</v>
          </cell>
          <cell r="C16">
            <v>7087</v>
          </cell>
          <cell r="D16">
            <v>5302</v>
          </cell>
          <cell r="E16">
            <v>1785</v>
          </cell>
          <cell r="F16">
            <v>698</v>
          </cell>
          <cell r="G16">
            <v>486</v>
          </cell>
          <cell r="H16">
            <v>219</v>
          </cell>
          <cell r="I16">
            <v>266</v>
          </cell>
        </row>
        <row r="17">
          <cell r="A17" t="str">
            <v xml:space="preserve">  增值税税款滞纳金、罚款收入</v>
          </cell>
          <cell r="B17">
            <v>140</v>
          </cell>
          <cell r="C17">
            <v>1397</v>
          </cell>
          <cell r="D17">
            <v>1088</v>
          </cell>
          <cell r="E17">
            <v>309</v>
          </cell>
          <cell r="F17">
            <v>143</v>
          </cell>
          <cell r="G17">
            <v>15</v>
          </cell>
          <cell r="H17">
            <v>65</v>
          </cell>
          <cell r="I17">
            <v>76</v>
          </cell>
        </row>
        <row r="18">
          <cell r="A18" t="str">
            <v xml:space="preserve">  福利企业增值税退税</v>
          </cell>
          <cell r="B18">
            <v>69</v>
          </cell>
          <cell r="C18">
            <v>-10747</v>
          </cell>
          <cell r="D18">
            <v>-7617</v>
          </cell>
          <cell r="E18">
            <v>-3130</v>
          </cell>
          <cell r="F18">
            <v>-1624</v>
          </cell>
          <cell r="G18">
            <v>-102</v>
          </cell>
          <cell r="H18">
            <v>-1119</v>
          </cell>
          <cell r="I18">
            <v>-182</v>
          </cell>
        </row>
        <row r="19">
          <cell r="A19" t="str">
            <v xml:space="preserve">  其他增值税退税</v>
          </cell>
          <cell r="B19">
            <v>10</v>
          </cell>
          <cell r="C19">
            <v>-3396</v>
          </cell>
          <cell r="D19">
            <v>-2360</v>
          </cell>
          <cell r="E19">
            <v>-1036</v>
          </cell>
          <cell r="F19">
            <v>-796</v>
          </cell>
          <cell r="G19">
            <v>-71</v>
          </cell>
          <cell r="H19">
            <v>-55</v>
          </cell>
          <cell r="I19">
            <v>-55</v>
          </cell>
        </row>
        <row r="20">
          <cell r="A20" t="str">
            <v>营业税</v>
          </cell>
          <cell r="B20">
            <v>201</v>
          </cell>
          <cell r="C20">
            <v>259388</v>
          </cell>
          <cell r="D20">
            <v>230760</v>
          </cell>
          <cell r="E20">
            <v>28628</v>
          </cell>
          <cell r="F20">
            <v>9368</v>
          </cell>
          <cell r="G20">
            <v>4638</v>
          </cell>
          <cell r="H20">
            <v>6293</v>
          </cell>
          <cell r="I20">
            <v>5103</v>
          </cell>
        </row>
        <row r="21">
          <cell r="A21" t="str">
            <v xml:space="preserve">  金融保险业营业税（地方）</v>
          </cell>
          <cell r="B21">
            <v>175</v>
          </cell>
          <cell r="C21">
            <v>18459</v>
          </cell>
          <cell r="D21">
            <v>16701</v>
          </cell>
          <cell r="E21">
            <v>1758</v>
          </cell>
          <cell r="F21">
            <v>656</v>
          </cell>
          <cell r="G21">
            <v>256</v>
          </cell>
          <cell r="H21">
            <v>311</v>
          </cell>
          <cell r="I21">
            <v>376</v>
          </cell>
        </row>
        <row r="22">
          <cell r="A22" t="str">
            <v xml:space="preserve">  一般营业税</v>
          </cell>
          <cell r="B22">
            <v>90</v>
          </cell>
          <cell r="C22">
            <v>240255</v>
          </cell>
          <cell r="D22">
            <v>213564</v>
          </cell>
          <cell r="E22">
            <v>26691</v>
          </cell>
          <cell r="F22">
            <v>8607</v>
          </cell>
          <cell r="G22">
            <v>4369</v>
          </cell>
          <cell r="H22">
            <v>5940</v>
          </cell>
          <cell r="I22">
            <v>4708</v>
          </cell>
        </row>
        <row r="23">
          <cell r="A23" t="str">
            <v xml:space="preserve">  营业税税款滞纳金、罚款收入</v>
          </cell>
          <cell r="B23">
            <v>142</v>
          </cell>
          <cell r="C23">
            <v>674</v>
          </cell>
          <cell r="D23">
            <v>495</v>
          </cell>
          <cell r="E23">
            <v>179</v>
          </cell>
          <cell r="F23">
            <v>105</v>
          </cell>
          <cell r="G23">
            <v>13</v>
          </cell>
          <cell r="H23">
            <v>42</v>
          </cell>
          <cell r="I23">
            <v>19</v>
          </cell>
        </row>
        <row r="24">
          <cell r="A24" t="str">
            <v xml:space="preserve">  校办企业营业税退税</v>
          </cell>
          <cell r="B24">
            <v>48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 xml:space="preserve">  福利企业营业税退税</v>
          </cell>
          <cell r="B25">
            <v>103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 xml:space="preserve">  港澳台和外商投资企业营业税退税</v>
          </cell>
          <cell r="B26">
            <v>161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 xml:space="preserve">  其他营业税退税</v>
          </cell>
          <cell r="B27">
            <v>66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企业所得税</v>
          </cell>
          <cell r="B28">
            <v>89</v>
          </cell>
          <cell r="C28">
            <v>334444</v>
          </cell>
          <cell r="D28">
            <v>276554</v>
          </cell>
          <cell r="E28">
            <v>57890</v>
          </cell>
          <cell r="F28">
            <v>22950</v>
          </cell>
          <cell r="G28">
            <v>7572</v>
          </cell>
          <cell r="H28">
            <v>9243</v>
          </cell>
          <cell r="I28">
            <v>8534</v>
          </cell>
        </row>
        <row r="29">
          <cell r="A29" t="str">
            <v xml:space="preserve">  国有工业所得税</v>
          </cell>
          <cell r="B29">
            <v>124</v>
          </cell>
          <cell r="C29">
            <v>1138</v>
          </cell>
          <cell r="D29">
            <v>924</v>
          </cell>
          <cell r="E29">
            <v>214</v>
          </cell>
          <cell r="F29">
            <v>180</v>
          </cell>
          <cell r="G29">
            <v>11</v>
          </cell>
          <cell r="H29">
            <v>19</v>
          </cell>
          <cell r="I29">
            <v>2</v>
          </cell>
        </row>
        <row r="30">
          <cell r="A30" t="str">
            <v xml:space="preserve">  国有建筑工程企业所得税 </v>
          </cell>
          <cell r="B30">
            <v>12</v>
          </cell>
          <cell r="C30">
            <v>1299</v>
          </cell>
          <cell r="D30">
            <v>1227</v>
          </cell>
          <cell r="E30">
            <v>72</v>
          </cell>
          <cell r="F30">
            <v>7</v>
          </cell>
          <cell r="G30">
            <v>7</v>
          </cell>
          <cell r="H30">
            <v>23</v>
          </cell>
          <cell r="I30">
            <v>35</v>
          </cell>
        </row>
        <row r="31">
          <cell r="A31" t="str">
            <v xml:space="preserve">  国有房地产开发企业所得税</v>
          </cell>
          <cell r="B31">
            <v>172</v>
          </cell>
          <cell r="C31">
            <v>16018</v>
          </cell>
          <cell r="D31">
            <v>15550</v>
          </cell>
          <cell r="E31">
            <v>468</v>
          </cell>
          <cell r="F31">
            <v>6</v>
          </cell>
          <cell r="G31">
            <v>203</v>
          </cell>
          <cell r="H31">
            <v>225</v>
          </cell>
          <cell r="I31">
            <v>34</v>
          </cell>
        </row>
        <row r="32">
          <cell r="A32" t="str">
            <v xml:space="preserve">  国有政策性投资公司所得税</v>
          </cell>
          <cell r="B32">
            <v>137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showZeros="0" workbookViewId="0">
      <pane xSplit="1" ySplit="4" topLeftCell="B5" activePane="bottomRight" state="frozen"/>
      <selection activeCell="H11" sqref="H11"/>
      <selection pane="topRight" activeCell="H11" sqref="H11"/>
      <selection pane="bottomLeft" activeCell="H11" sqref="H11"/>
      <selection pane="bottomRight" activeCell="D6" sqref="D6"/>
    </sheetView>
  </sheetViews>
  <sheetFormatPr defaultColWidth="11.25" defaultRowHeight="14.25"/>
  <cols>
    <col min="1" max="1" width="31.375" style="153" customWidth="1"/>
    <col min="2" max="2" width="11.75" style="6" customWidth="1"/>
    <col min="3" max="3" width="10.625" style="6" customWidth="1"/>
    <col min="4" max="4" width="10.75" style="6" customWidth="1"/>
    <col min="5" max="5" width="9.125" style="6" customWidth="1"/>
    <col min="6" max="6" width="8.875" style="6" customWidth="1"/>
    <col min="7" max="7" width="8.5" style="7" customWidth="1"/>
    <col min="8" max="255" width="9" style="7" customWidth="1"/>
    <col min="256" max="256" width="37.375" style="7" customWidth="1"/>
    <col min="257" max="16384" width="11.25" style="7"/>
  </cols>
  <sheetData>
    <row r="1" spans="1:7" ht="24.75" customHeight="1">
      <c r="A1" s="148" t="s">
        <v>164</v>
      </c>
      <c r="B1" s="5"/>
    </row>
    <row r="2" spans="1:7" ht="32.25" customHeight="1">
      <c r="A2" s="199" t="s">
        <v>286</v>
      </c>
      <c r="B2" s="199"/>
      <c r="C2" s="199"/>
      <c r="D2" s="199"/>
      <c r="E2" s="199"/>
      <c r="F2" s="199"/>
      <c r="G2" s="199"/>
    </row>
    <row r="3" spans="1:7" s="11" customFormat="1" ht="21.75" customHeight="1">
      <c r="A3" s="149" t="s">
        <v>440</v>
      </c>
      <c r="B3" s="8"/>
      <c r="C3" s="9"/>
      <c r="D3" s="9"/>
      <c r="E3" s="10"/>
      <c r="F3" s="10"/>
      <c r="G3" s="10" t="s">
        <v>0</v>
      </c>
    </row>
    <row r="4" spans="1:7" s="14" customFormat="1" ht="45.75" customHeight="1">
      <c r="A4" s="12" t="s">
        <v>165</v>
      </c>
      <c r="B4" s="12" t="s">
        <v>283</v>
      </c>
      <c r="C4" s="13" t="s">
        <v>284</v>
      </c>
      <c r="D4" s="13" t="s">
        <v>285</v>
      </c>
      <c r="E4" s="13" t="s">
        <v>2</v>
      </c>
      <c r="F4" s="13" t="s">
        <v>281</v>
      </c>
      <c r="G4" s="142" t="s">
        <v>166</v>
      </c>
    </row>
    <row r="5" spans="1:7" s="14" customFormat="1" ht="24.75" customHeight="1">
      <c r="A5" s="150" t="s">
        <v>256</v>
      </c>
      <c r="B5" s="15">
        <f>B6+B14</f>
        <v>801000</v>
      </c>
      <c r="C5" s="15">
        <f>C6+C14</f>
        <v>820000</v>
      </c>
      <c r="D5" s="15">
        <f>D6+D14</f>
        <v>820368</v>
      </c>
      <c r="E5" s="1">
        <v>9.2799999999999994</v>
      </c>
      <c r="F5" s="1">
        <f t="shared" ref="F5:F25" si="0">D5/B5*100</f>
        <v>102.41797752808989</v>
      </c>
      <c r="G5" s="16">
        <f t="shared" ref="G5:G25" si="1">D5/C5*100</f>
        <v>100.04487804878049</v>
      </c>
    </row>
    <row r="6" spans="1:7" s="14" customFormat="1" ht="24.75" customHeight="1">
      <c r="A6" s="19" t="s">
        <v>291</v>
      </c>
      <c r="B6" s="15">
        <f>SUM(B7+B10+B11+B12+B13)</f>
        <v>763400</v>
      </c>
      <c r="C6" s="15">
        <f>SUM(C7+C10+C11+C12+C13)</f>
        <v>782400</v>
      </c>
      <c r="D6" s="15">
        <f>SUM(D7+D10+D11+D12+D13)</f>
        <v>778689</v>
      </c>
      <c r="E6" s="1">
        <v>9.9600000000000009</v>
      </c>
      <c r="F6" s="1">
        <f t="shared" si="0"/>
        <v>102.00275085145402</v>
      </c>
      <c r="G6" s="16">
        <f t="shared" si="1"/>
        <v>99.525690184049083</v>
      </c>
    </row>
    <row r="7" spans="1:7" s="14" customFormat="1" ht="24.75" customHeight="1">
      <c r="A7" s="19" t="s">
        <v>257</v>
      </c>
      <c r="B7" s="17">
        <f>B8+B9</f>
        <v>303000</v>
      </c>
      <c r="C7" s="17">
        <f>C8+C9</f>
        <v>304000</v>
      </c>
      <c r="D7" s="17">
        <f>D8+D9</f>
        <v>303660</v>
      </c>
      <c r="E7" s="1">
        <v>4.3099999999999996</v>
      </c>
      <c r="F7" s="1">
        <f t="shared" si="0"/>
        <v>100.21782178217822</v>
      </c>
      <c r="G7" s="16">
        <f t="shared" si="1"/>
        <v>99.888157894736835</v>
      </c>
    </row>
    <row r="8" spans="1:7" s="14" customFormat="1" ht="24.75" customHeight="1">
      <c r="A8" s="19" t="s">
        <v>292</v>
      </c>
      <c r="B8" s="15">
        <v>143000</v>
      </c>
      <c r="C8" s="17">
        <v>144000</v>
      </c>
      <c r="D8" s="17">
        <v>144272</v>
      </c>
      <c r="E8" s="1">
        <v>18.64</v>
      </c>
      <c r="F8" s="1">
        <f t="shared" si="0"/>
        <v>100.88951048951049</v>
      </c>
      <c r="G8" s="16">
        <f t="shared" si="1"/>
        <v>100.18888888888888</v>
      </c>
    </row>
    <row r="9" spans="1:7" s="14" customFormat="1" ht="24.75" customHeight="1">
      <c r="A9" s="19" t="s">
        <v>293</v>
      </c>
      <c r="B9" s="15">
        <v>160000</v>
      </c>
      <c r="C9" s="17">
        <v>160000</v>
      </c>
      <c r="D9" s="17">
        <v>159388</v>
      </c>
      <c r="E9" s="1">
        <v>-5.96</v>
      </c>
      <c r="F9" s="1">
        <f t="shared" si="0"/>
        <v>99.617500000000007</v>
      </c>
      <c r="G9" s="16">
        <f t="shared" si="1"/>
        <v>99.617500000000007</v>
      </c>
    </row>
    <row r="10" spans="1:7" s="14" customFormat="1" ht="24.75" customHeight="1">
      <c r="A10" s="19" t="s">
        <v>258</v>
      </c>
      <c r="B10" s="15">
        <v>149000</v>
      </c>
      <c r="C10" s="18">
        <v>157200</v>
      </c>
      <c r="D10" s="18">
        <v>150227</v>
      </c>
      <c r="E10" s="1">
        <v>16.25</v>
      </c>
      <c r="F10" s="1">
        <f t="shared" si="0"/>
        <v>100.82348993288591</v>
      </c>
      <c r="G10" s="16">
        <f t="shared" si="1"/>
        <v>95.564249363867688</v>
      </c>
    </row>
    <row r="11" spans="1:7" s="14" customFormat="1" ht="24.75" customHeight="1">
      <c r="A11" s="19" t="s">
        <v>259</v>
      </c>
      <c r="B11" s="15">
        <v>86000</v>
      </c>
      <c r="C11" s="18">
        <v>105200</v>
      </c>
      <c r="D11" s="18">
        <v>105358</v>
      </c>
      <c r="E11" s="1">
        <v>32.770000000000003</v>
      </c>
      <c r="F11" s="1">
        <f t="shared" si="0"/>
        <v>122.50930232558139</v>
      </c>
      <c r="G11" s="16">
        <f t="shared" si="1"/>
        <v>100.15019011406845</v>
      </c>
    </row>
    <row r="12" spans="1:7" s="14" customFormat="1" ht="24.75" customHeight="1">
      <c r="A12" s="19" t="s">
        <v>260</v>
      </c>
      <c r="B12" s="15">
        <v>43800</v>
      </c>
      <c r="C12" s="18">
        <v>43000</v>
      </c>
      <c r="D12" s="18">
        <v>42081</v>
      </c>
      <c r="E12" s="1">
        <v>-0.1</v>
      </c>
      <c r="F12" s="1">
        <f t="shared" si="0"/>
        <v>96.075342465753423</v>
      </c>
      <c r="G12" s="16">
        <f t="shared" si="1"/>
        <v>97.862790697674413</v>
      </c>
    </row>
    <row r="13" spans="1:7" s="14" customFormat="1" ht="24.75" customHeight="1">
      <c r="A13" s="151" t="s">
        <v>261</v>
      </c>
      <c r="B13" s="15">
        <v>181600</v>
      </c>
      <c r="C13" s="17">
        <v>173000</v>
      </c>
      <c r="D13" s="17">
        <v>177363</v>
      </c>
      <c r="E13" s="1">
        <v>6.62</v>
      </c>
      <c r="F13" s="1">
        <f t="shared" si="0"/>
        <v>97.666850220264308</v>
      </c>
      <c r="G13" s="16">
        <f t="shared" si="1"/>
        <v>102.52196531791908</v>
      </c>
    </row>
    <row r="14" spans="1:7" s="14" customFormat="1" ht="24.75" customHeight="1">
      <c r="A14" s="19" t="s">
        <v>294</v>
      </c>
      <c r="B14" s="17">
        <f>B15+B16</f>
        <v>37600</v>
      </c>
      <c r="C14" s="17">
        <f>C15+C16</f>
        <v>37600</v>
      </c>
      <c r="D14" s="17">
        <f>D15+D16</f>
        <v>41679</v>
      </c>
      <c r="E14" s="1">
        <v>-2.0099999999999998</v>
      </c>
      <c r="F14" s="1">
        <f t="shared" si="0"/>
        <v>110.84840425531914</v>
      </c>
      <c r="G14" s="16">
        <f t="shared" si="1"/>
        <v>110.84840425531914</v>
      </c>
    </row>
    <row r="15" spans="1:7" s="14" customFormat="1" ht="60.75" customHeight="1">
      <c r="A15" s="19" t="s">
        <v>295</v>
      </c>
      <c r="B15" s="15">
        <v>34700</v>
      </c>
      <c r="C15" s="17">
        <v>34700</v>
      </c>
      <c r="D15" s="17">
        <v>34413</v>
      </c>
      <c r="E15" s="1">
        <v>-12.16</v>
      </c>
      <c r="F15" s="1">
        <f t="shared" si="0"/>
        <v>99.172910662824208</v>
      </c>
      <c r="G15" s="16">
        <f t="shared" si="1"/>
        <v>99.172910662824208</v>
      </c>
    </row>
    <row r="16" spans="1:7" s="14" customFormat="1" ht="54" customHeight="1">
      <c r="A16" s="19" t="s">
        <v>296</v>
      </c>
      <c r="B16" s="15">
        <v>2900</v>
      </c>
      <c r="C16" s="17">
        <v>2900</v>
      </c>
      <c r="D16" s="17">
        <v>7266</v>
      </c>
      <c r="E16" s="111">
        <v>116.25</v>
      </c>
      <c r="F16" s="1">
        <f t="shared" si="0"/>
        <v>250.55172413793105</v>
      </c>
      <c r="G16" s="16">
        <f t="shared" si="1"/>
        <v>250.55172413793105</v>
      </c>
    </row>
    <row r="17" spans="1:7" s="14" customFormat="1" ht="39.75" customHeight="1">
      <c r="A17" s="19" t="s">
        <v>297</v>
      </c>
      <c r="B17" s="17">
        <f>B18+B22</f>
        <v>659327</v>
      </c>
      <c r="C17" s="17">
        <f>C18+C22</f>
        <v>702800</v>
      </c>
      <c r="D17" s="17">
        <f>D18+D22</f>
        <v>692099</v>
      </c>
      <c r="E17" s="111">
        <v>13.87</v>
      </c>
      <c r="F17" s="1">
        <f t="shared" si="0"/>
        <v>104.97052297266758</v>
      </c>
      <c r="G17" s="16">
        <f t="shared" si="1"/>
        <v>98.477376209447925</v>
      </c>
    </row>
    <row r="18" spans="1:7" s="14" customFormat="1" ht="24.75" customHeight="1">
      <c r="A18" s="19" t="s">
        <v>298</v>
      </c>
      <c r="B18" s="17">
        <f>SUM(B19:B21)</f>
        <v>306827</v>
      </c>
      <c r="C18" s="17">
        <f>SUM(C19:C21)</f>
        <v>309200</v>
      </c>
      <c r="D18" s="17">
        <f>SUM(D19:D21)</f>
        <v>308721</v>
      </c>
      <c r="E18" s="1">
        <v>4.68</v>
      </c>
      <c r="F18" s="1">
        <f t="shared" si="0"/>
        <v>100.61728596244789</v>
      </c>
      <c r="G18" s="16">
        <f t="shared" si="1"/>
        <v>99.845084087968957</v>
      </c>
    </row>
    <row r="19" spans="1:7" s="14" customFormat="1" ht="24.75" customHeight="1">
      <c r="A19" s="19" t="s">
        <v>299</v>
      </c>
      <c r="B19" s="15">
        <v>143000</v>
      </c>
      <c r="C19" s="18">
        <v>144000</v>
      </c>
      <c r="D19" s="18">
        <v>144272</v>
      </c>
      <c r="E19" s="1">
        <v>18.64</v>
      </c>
      <c r="F19" s="1">
        <f t="shared" si="0"/>
        <v>100.88951048951049</v>
      </c>
      <c r="G19" s="16">
        <f t="shared" si="1"/>
        <v>100.18888888888888</v>
      </c>
    </row>
    <row r="20" spans="1:7" s="14" customFormat="1" ht="24.75" customHeight="1">
      <c r="A20" s="19" t="s">
        <v>300</v>
      </c>
      <c r="B20" s="15">
        <v>160000</v>
      </c>
      <c r="C20" s="18">
        <v>160000</v>
      </c>
      <c r="D20" s="17">
        <v>159388</v>
      </c>
      <c r="E20" s="1">
        <v>-5.95</v>
      </c>
      <c r="F20" s="1">
        <f t="shared" si="0"/>
        <v>99.617500000000007</v>
      </c>
      <c r="G20" s="16">
        <f t="shared" si="1"/>
        <v>99.617500000000007</v>
      </c>
    </row>
    <row r="21" spans="1:7" s="14" customFormat="1" ht="24.75" customHeight="1">
      <c r="A21" s="19" t="s">
        <v>301</v>
      </c>
      <c r="B21" s="15">
        <v>3827</v>
      </c>
      <c r="C21" s="17">
        <v>5200</v>
      </c>
      <c r="D21" s="17">
        <v>5061</v>
      </c>
      <c r="E21" s="1">
        <v>32.24</v>
      </c>
      <c r="F21" s="1">
        <f t="shared" si="0"/>
        <v>132.24457799843219</v>
      </c>
      <c r="G21" s="16">
        <f t="shared" si="1"/>
        <v>97.32692307692308</v>
      </c>
    </row>
    <row r="22" spans="1:7" s="14" customFormat="1" ht="24.75" customHeight="1">
      <c r="A22" s="19" t="s">
        <v>302</v>
      </c>
      <c r="B22" s="18">
        <f>B23+B24</f>
        <v>352500</v>
      </c>
      <c r="C22" s="18">
        <f>C23+C24</f>
        <v>393600</v>
      </c>
      <c r="D22" s="18">
        <f>D23+D24</f>
        <v>383378</v>
      </c>
      <c r="E22" s="1">
        <v>22.53</v>
      </c>
      <c r="F22" s="1">
        <f t="shared" si="0"/>
        <v>108.75971631205674</v>
      </c>
      <c r="G22" s="16">
        <f t="shared" si="1"/>
        <v>97.402947154471548</v>
      </c>
    </row>
    <row r="23" spans="1:7" s="14" customFormat="1" ht="24.75" customHeight="1">
      <c r="A23" s="19" t="s">
        <v>262</v>
      </c>
      <c r="B23" s="15">
        <v>223500</v>
      </c>
      <c r="C23" s="18">
        <v>235800</v>
      </c>
      <c r="D23" s="18">
        <v>225341</v>
      </c>
      <c r="E23" s="1">
        <v>16.25</v>
      </c>
      <c r="F23" s="1">
        <f t="shared" si="0"/>
        <v>100.82371364653244</v>
      </c>
      <c r="G23" s="16">
        <f t="shared" si="1"/>
        <v>95.564461407972857</v>
      </c>
    </row>
    <row r="24" spans="1:7" s="14" customFormat="1" ht="24.75" customHeight="1">
      <c r="A24" s="19" t="s">
        <v>263</v>
      </c>
      <c r="B24" s="15">
        <v>129000</v>
      </c>
      <c r="C24" s="17">
        <v>157800</v>
      </c>
      <c r="D24" s="17">
        <v>158037</v>
      </c>
      <c r="E24" s="1">
        <v>32.770000000000003</v>
      </c>
      <c r="F24" s="1">
        <f t="shared" si="0"/>
        <v>122.50930232558139</v>
      </c>
      <c r="G24" s="16">
        <f t="shared" si="1"/>
        <v>100.15019011406845</v>
      </c>
    </row>
    <row r="25" spans="1:7" s="14" customFormat="1" ht="24.75" customHeight="1">
      <c r="A25" s="19" t="s">
        <v>3</v>
      </c>
      <c r="B25" s="17">
        <f>B5+B17</f>
        <v>1460327</v>
      </c>
      <c r="C25" s="17">
        <f>C5+C17</f>
        <v>1522800</v>
      </c>
      <c r="D25" s="17">
        <f>D5+D17</f>
        <v>1512467</v>
      </c>
      <c r="E25" s="1">
        <v>11.33</v>
      </c>
      <c r="F25" s="1">
        <f t="shared" si="0"/>
        <v>103.57043319749617</v>
      </c>
      <c r="G25" s="16">
        <f t="shared" si="1"/>
        <v>99.321447333858686</v>
      </c>
    </row>
    <row r="26" spans="1:7" s="14" customFormat="1">
      <c r="A26" s="152"/>
      <c r="B26" s="20"/>
      <c r="C26" s="20"/>
      <c r="D26" s="20"/>
      <c r="E26" s="20"/>
      <c r="F26" s="20"/>
    </row>
    <row r="27" spans="1:7" s="14" customFormat="1">
      <c r="A27" s="152"/>
      <c r="B27" s="20"/>
      <c r="C27" s="20"/>
      <c r="D27" s="20"/>
      <c r="E27" s="20"/>
      <c r="F27" s="20"/>
    </row>
    <row r="28" spans="1:7" s="14" customFormat="1">
      <c r="A28" s="152"/>
      <c r="B28" s="20"/>
      <c r="C28" s="20"/>
      <c r="D28" s="20"/>
      <c r="E28" s="20"/>
      <c r="F28" s="20"/>
    </row>
    <row r="29" spans="1:7" s="14" customFormat="1">
      <c r="A29" s="152"/>
      <c r="B29" s="20"/>
      <c r="C29" s="20"/>
      <c r="D29" s="20"/>
      <c r="E29" s="20"/>
      <c r="F29" s="20"/>
    </row>
    <row r="30" spans="1:7" s="14" customFormat="1">
      <c r="A30" s="152"/>
      <c r="B30" s="20"/>
      <c r="C30" s="20"/>
      <c r="D30" s="20"/>
      <c r="E30" s="20"/>
      <c r="F30" s="20"/>
    </row>
    <row r="31" spans="1:7" s="14" customFormat="1">
      <c r="A31" s="152"/>
      <c r="B31" s="20"/>
      <c r="C31" s="20"/>
      <c r="D31" s="20"/>
      <c r="E31" s="20"/>
      <c r="F31" s="20"/>
    </row>
    <row r="32" spans="1:7" s="14" customFormat="1">
      <c r="A32" s="152"/>
      <c r="B32" s="20"/>
      <c r="C32" s="20"/>
      <c r="D32" s="20"/>
      <c r="E32" s="20"/>
      <c r="F32" s="20"/>
    </row>
    <row r="33" spans="1:6" s="14" customFormat="1">
      <c r="A33" s="152"/>
      <c r="B33" s="20"/>
      <c r="C33" s="20"/>
      <c r="D33" s="20"/>
      <c r="E33" s="20"/>
      <c r="F33" s="20"/>
    </row>
    <row r="34" spans="1:6" s="14" customFormat="1">
      <c r="A34" s="152"/>
      <c r="B34" s="20"/>
      <c r="C34" s="20"/>
      <c r="D34" s="20"/>
      <c r="E34" s="20"/>
      <c r="F34" s="20"/>
    </row>
    <row r="35" spans="1:6" s="14" customFormat="1">
      <c r="A35" s="152"/>
      <c r="B35" s="20"/>
      <c r="C35" s="20"/>
      <c r="D35" s="20"/>
      <c r="E35" s="20"/>
      <c r="F35" s="20"/>
    </row>
    <row r="36" spans="1:6" s="14" customFormat="1">
      <c r="A36" s="152"/>
      <c r="B36" s="20"/>
      <c r="C36" s="20"/>
      <c r="D36" s="20"/>
      <c r="E36" s="20"/>
      <c r="F36" s="20"/>
    </row>
    <row r="37" spans="1:6" s="14" customFormat="1">
      <c r="A37" s="152"/>
      <c r="B37" s="20"/>
      <c r="C37" s="20"/>
      <c r="D37" s="20"/>
      <c r="E37" s="20"/>
      <c r="F37" s="20"/>
    </row>
    <row r="38" spans="1:6" s="14" customFormat="1">
      <c r="A38" s="152"/>
      <c r="B38" s="20"/>
      <c r="C38" s="20"/>
      <c r="D38" s="20"/>
      <c r="E38" s="20"/>
      <c r="F38" s="20"/>
    </row>
    <row r="39" spans="1:6" s="14" customFormat="1">
      <c r="A39" s="152"/>
      <c r="B39" s="20"/>
      <c r="C39" s="20"/>
      <c r="D39" s="20"/>
      <c r="E39" s="20"/>
      <c r="F39" s="20"/>
    </row>
    <row r="40" spans="1:6" s="14" customFormat="1">
      <c r="A40" s="152"/>
      <c r="B40" s="20"/>
      <c r="C40" s="20"/>
      <c r="D40" s="20"/>
      <c r="E40" s="20"/>
      <c r="F40" s="20"/>
    </row>
    <row r="41" spans="1:6" s="14" customFormat="1">
      <c r="A41" s="152"/>
      <c r="B41" s="20"/>
      <c r="C41" s="20"/>
      <c r="D41" s="20"/>
      <c r="E41" s="20"/>
      <c r="F41" s="20"/>
    </row>
    <row r="42" spans="1:6" s="14" customFormat="1">
      <c r="A42" s="152"/>
      <c r="B42" s="20"/>
      <c r="C42" s="20"/>
      <c r="D42" s="20"/>
      <c r="E42" s="20"/>
      <c r="F42" s="20"/>
    </row>
    <row r="43" spans="1:6" s="14" customFormat="1">
      <c r="A43" s="152"/>
      <c r="B43" s="20"/>
      <c r="C43" s="20"/>
      <c r="D43" s="20"/>
      <c r="E43" s="20"/>
      <c r="F43" s="20"/>
    </row>
    <row r="44" spans="1:6" s="14" customFormat="1">
      <c r="A44" s="152"/>
      <c r="B44" s="20"/>
      <c r="C44" s="20"/>
      <c r="D44" s="20"/>
      <c r="E44" s="20"/>
      <c r="F44" s="20"/>
    </row>
    <row r="45" spans="1:6" s="14" customFormat="1">
      <c r="A45" s="152"/>
      <c r="B45" s="20"/>
      <c r="C45" s="20"/>
      <c r="D45" s="20"/>
      <c r="E45" s="20"/>
      <c r="F45" s="20"/>
    </row>
    <row r="46" spans="1:6" s="14" customFormat="1">
      <c r="A46" s="152"/>
      <c r="B46" s="20"/>
      <c r="C46" s="20"/>
      <c r="D46" s="20"/>
      <c r="E46" s="20"/>
      <c r="F46" s="20"/>
    </row>
    <row r="47" spans="1:6" s="14" customFormat="1">
      <c r="A47" s="152"/>
      <c r="B47" s="20"/>
      <c r="C47" s="20"/>
      <c r="D47" s="20"/>
      <c r="E47" s="20"/>
      <c r="F47" s="20"/>
    </row>
    <row r="48" spans="1:6" s="14" customFormat="1">
      <c r="A48" s="152"/>
      <c r="B48" s="20"/>
      <c r="C48" s="20"/>
      <c r="D48" s="20"/>
      <c r="E48" s="20"/>
      <c r="F48" s="20"/>
    </row>
  </sheetData>
  <mergeCells count="1">
    <mergeCell ref="A2:G2"/>
  </mergeCells>
  <phoneticPr fontId="4" type="noConversion"/>
  <printOptions horizontalCentered="1"/>
  <pageMargins left="0.43307086614173229" right="0.19685039370078741" top="0.51181102362204722" bottom="0.78740157480314965" header="0" footer="0.7874015748031496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D13" sqref="D13"/>
    </sheetView>
  </sheetViews>
  <sheetFormatPr defaultRowHeight="14.25"/>
  <cols>
    <col min="1" max="1" width="37.75" customWidth="1"/>
    <col min="2" max="2" width="32.625" customWidth="1"/>
  </cols>
  <sheetData>
    <row r="1" spans="1:2">
      <c r="A1" s="249" t="s">
        <v>500</v>
      </c>
    </row>
    <row r="2" spans="1:2" ht="24" customHeight="1" thickBot="1">
      <c r="A2" s="247" t="s">
        <v>495</v>
      </c>
      <c r="B2" s="247"/>
    </row>
    <row r="3" spans="1:2" ht="15" thickBot="1">
      <c r="A3" s="246" t="s">
        <v>489</v>
      </c>
      <c r="B3" s="246"/>
    </row>
    <row r="4" spans="1:2" ht="15" thickBot="1">
      <c r="A4" s="241" t="s">
        <v>486</v>
      </c>
      <c r="B4" s="242" t="s">
        <v>490</v>
      </c>
    </row>
    <row r="5" spans="1:2" ht="15" thickBot="1">
      <c r="A5" s="243" t="s">
        <v>494</v>
      </c>
      <c r="B5" s="244">
        <v>0</v>
      </c>
    </row>
    <row r="6" spans="1:2" ht="15" thickBot="1">
      <c r="A6" s="243"/>
      <c r="B6" s="244"/>
    </row>
    <row r="7" spans="1:2" ht="15" thickBot="1">
      <c r="A7" s="243"/>
      <c r="B7" s="244"/>
    </row>
    <row r="8" spans="1:2" ht="15" thickBot="1">
      <c r="A8" s="243"/>
      <c r="B8" s="244"/>
    </row>
    <row r="9" spans="1:2" ht="15" thickBot="1">
      <c r="A9" s="245" t="s">
        <v>492</v>
      </c>
      <c r="B9" s="244">
        <v>0</v>
      </c>
    </row>
  </sheetData>
  <mergeCells count="2">
    <mergeCell ref="A2:B2"/>
    <mergeCell ref="A3:B3"/>
  </mergeCells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showZeros="0" workbookViewId="0">
      <pane xSplit="1" ySplit="4" topLeftCell="B5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4.25"/>
  <cols>
    <col min="1" max="1" width="45.25" style="184" customWidth="1"/>
    <col min="2" max="2" width="22.75" style="184" customWidth="1"/>
    <col min="3" max="16384" width="9" style="185"/>
  </cols>
  <sheetData>
    <row r="1" spans="1:4" ht="27.75" customHeight="1">
      <c r="A1" s="181" t="s">
        <v>483</v>
      </c>
    </row>
    <row r="2" spans="1:4" ht="42" customHeight="1">
      <c r="A2" s="226" t="s">
        <v>496</v>
      </c>
      <c r="B2" s="226"/>
    </row>
    <row r="3" spans="1:4" s="188" customFormat="1" ht="27.75" customHeight="1">
      <c r="A3" s="186" t="s">
        <v>440</v>
      </c>
      <c r="B3" s="187" t="s">
        <v>465</v>
      </c>
    </row>
    <row r="4" spans="1:4" s="188" customFormat="1" ht="33" customHeight="1">
      <c r="A4" s="189" t="s">
        <v>466</v>
      </c>
      <c r="B4" s="190" t="s">
        <v>467</v>
      </c>
    </row>
    <row r="5" spans="1:4" s="193" customFormat="1" ht="32.25" customHeight="1">
      <c r="A5" s="191" t="s">
        <v>468</v>
      </c>
      <c r="B5" s="192">
        <v>851</v>
      </c>
      <c r="C5" s="195"/>
    </row>
    <row r="6" spans="1:4" s="193" customFormat="1" ht="32.25" customHeight="1">
      <c r="A6" s="191" t="s">
        <v>469</v>
      </c>
      <c r="B6" s="194">
        <v>121456</v>
      </c>
      <c r="D6" s="195"/>
    </row>
    <row r="7" spans="1:4" s="193" customFormat="1" ht="32.25" customHeight="1">
      <c r="A7" s="191" t="s">
        <v>470</v>
      </c>
      <c r="B7" s="194">
        <v>120562</v>
      </c>
    </row>
    <row r="8" spans="1:4" s="193" customFormat="1">
      <c r="A8" s="227" t="s">
        <v>472</v>
      </c>
      <c r="B8" s="229">
        <v>113</v>
      </c>
    </row>
    <row r="9" spans="1:4" s="193" customFormat="1">
      <c r="A9" s="228"/>
      <c r="B9" s="230"/>
    </row>
    <row r="10" spans="1:4" s="193" customFormat="1">
      <c r="A10" s="231" t="s">
        <v>471</v>
      </c>
      <c r="B10" s="232">
        <v>1632</v>
      </c>
    </row>
    <row r="11" spans="1:4" s="193" customFormat="1">
      <c r="A11" s="231"/>
      <c r="B11" s="233"/>
    </row>
    <row r="12" spans="1:4" s="193" customFormat="1">
      <c r="A12" s="196"/>
      <c r="B12" s="196"/>
    </row>
    <row r="13" spans="1:4" s="193" customFormat="1">
      <c r="A13" s="196"/>
      <c r="B13" s="196"/>
    </row>
    <row r="14" spans="1:4" s="193" customFormat="1">
      <c r="A14" s="196"/>
      <c r="B14" s="196"/>
    </row>
    <row r="15" spans="1:4" s="193" customFormat="1">
      <c r="A15" s="196"/>
      <c r="B15" s="197"/>
    </row>
    <row r="16" spans="1:4" s="193" customFormat="1">
      <c r="A16" s="196"/>
      <c r="B16" s="196"/>
    </row>
    <row r="17" spans="1:2" s="193" customFormat="1">
      <c r="A17" s="196"/>
      <c r="B17" s="196"/>
    </row>
    <row r="18" spans="1:2" s="193" customFormat="1">
      <c r="A18" s="196"/>
      <c r="B18" s="196"/>
    </row>
    <row r="19" spans="1:2" s="193" customFormat="1">
      <c r="A19" s="196"/>
      <c r="B19" s="196"/>
    </row>
    <row r="20" spans="1:2" s="193" customFormat="1">
      <c r="A20" s="196"/>
      <c r="B20" s="196"/>
    </row>
    <row r="21" spans="1:2" s="193" customFormat="1">
      <c r="A21" s="196"/>
      <c r="B21" s="196"/>
    </row>
    <row r="22" spans="1:2" s="193" customFormat="1">
      <c r="A22" s="196"/>
      <c r="B22" s="196"/>
    </row>
    <row r="23" spans="1:2" s="193" customFormat="1">
      <c r="A23" s="196"/>
      <c r="B23" s="196"/>
    </row>
    <row r="24" spans="1:2" s="193" customFormat="1">
      <c r="A24" s="196"/>
      <c r="B24" s="196"/>
    </row>
    <row r="25" spans="1:2" s="193" customFormat="1">
      <c r="A25" s="196"/>
      <c r="B25" s="196"/>
    </row>
    <row r="26" spans="1:2" s="193" customFormat="1">
      <c r="A26" s="196"/>
      <c r="B26" s="196"/>
    </row>
    <row r="27" spans="1:2" s="193" customFormat="1">
      <c r="A27" s="196"/>
      <c r="B27" s="196"/>
    </row>
    <row r="28" spans="1:2" s="193" customFormat="1">
      <c r="A28" s="196"/>
      <c r="B28" s="196"/>
    </row>
    <row r="29" spans="1:2" s="193" customFormat="1">
      <c r="A29" s="196"/>
      <c r="B29" s="196"/>
    </row>
  </sheetData>
  <mergeCells count="5">
    <mergeCell ref="A2:B2"/>
    <mergeCell ref="A8:A9"/>
    <mergeCell ref="B8:B9"/>
    <mergeCell ref="A10:A11"/>
    <mergeCell ref="B10:B11"/>
  </mergeCells>
  <phoneticPr fontId="4" type="noConversion"/>
  <printOptions horizontalCentered="1"/>
  <pageMargins left="0.23622047244094491" right="0.19685039370078741" top="0.9055118110236221" bottom="0.78740157480314965" header="0" footer="0.7874015748031496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ColWidth="9.125" defaultRowHeight="13.5"/>
  <cols>
    <col min="1" max="1" width="33.5" style="176" customWidth="1"/>
    <col min="2" max="2" width="33.125" style="176" customWidth="1"/>
    <col min="3" max="248" width="9.125" style="176"/>
    <col min="249" max="249" width="33.5" style="176" customWidth="1"/>
    <col min="250" max="257" width="12.625" style="176" customWidth="1"/>
    <col min="258" max="258" width="12.125" style="176" customWidth="1"/>
    <col min="259" max="504" width="9.125" style="176"/>
    <col min="505" max="505" width="33.5" style="176" customWidth="1"/>
    <col min="506" max="513" width="12.625" style="176" customWidth="1"/>
    <col min="514" max="514" width="12.125" style="176" customWidth="1"/>
    <col min="515" max="760" width="9.125" style="176"/>
    <col min="761" max="761" width="33.5" style="176" customWidth="1"/>
    <col min="762" max="769" width="12.625" style="176" customWidth="1"/>
    <col min="770" max="770" width="12.125" style="176" customWidth="1"/>
    <col min="771" max="1016" width="9.125" style="176"/>
    <col min="1017" max="1017" width="33.5" style="176" customWidth="1"/>
    <col min="1018" max="1025" width="12.625" style="176" customWidth="1"/>
    <col min="1026" max="1026" width="12.125" style="176" customWidth="1"/>
    <col min="1027" max="1272" width="9.125" style="176"/>
    <col min="1273" max="1273" width="33.5" style="176" customWidth="1"/>
    <col min="1274" max="1281" width="12.625" style="176" customWidth="1"/>
    <col min="1282" max="1282" width="12.125" style="176" customWidth="1"/>
    <col min="1283" max="1528" width="9.125" style="176"/>
    <col min="1529" max="1529" width="33.5" style="176" customWidth="1"/>
    <col min="1530" max="1537" width="12.625" style="176" customWidth="1"/>
    <col min="1538" max="1538" width="12.125" style="176" customWidth="1"/>
    <col min="1539" max="1784" width="9.125" style="176"/>
    <col min="1785" max="1785" width="33.5" style="176" customWidth="1"/>
    <col min="1786" max="1793" width="12.625" style="176" customWidth="1"/>
    <col min="1794" max="1794" width="12.125" style="176" customWidth="1"/>
    <col min="1795" max="2040" width="9.125" style="176"/>
    <col min="2041" max="2041" width="33.5" style="176" customWidth="1"/>
    <col min="2042" max="2049" width="12.625" style="176" customWidth="1"/>
    <col min="2050" max="2050" width="12.125" style="176" customWidth="1"/>
    <col min="2051" max="2296" width="9.125" style="176"/>
    <col min="2297" max="2297" width="33.5" style="176" customWidth="1"/>
    <col min="2298" max="2305" width="12.625" style="176" customWidth="1"/>
    <col min="2306" max="2306" width="12.125" style="176" customWidth="1"/>
    <col min="2307" max="2552" width="9.125" style="176"/>
    <col min="2553" max="2553" width="33.5" style="176" customWidth="1"/>
    <col min="2554" max="2561" width="12.625" style="176" customWidth="1"/>
    <col min="2562" max="2562" width="12.125" style="176" customWidth="1"/>
    <col min="2563" max="2808" width="9.125" style="176"/>
    <col min="2809" max="2809" width="33.5" style="176" customWidth="1"/>
    <col min="2810" max="2817" width="12.625" style="176" customWidth="1"/>
    <col min="2818" max="2818" width="12.125" style="176" customWidth="1"/>
    <col min="2819" max="3064" width="9.125" style="176"/>
    <col min="3065" max="3065" width="33.5" style="176" customWidth="1"/>
    <col min="3066" max="3073" width="12.625" style="176" customWidth="1"/>
    <col min="3074" max="3074" width="12.125" style="176" customWidth="1"/>
    <col min="3075" max="3320" width="9.125" style="176"/>
    <col min="3321" max="3321" width="33.5" style="176" customWidth="1"/>
    <col min="3322" max="3329" width="12.625" style="176" customWidth="1"/>
    <col min="3330" max="3330" width="12.125" style="176" customWidth="1"/>
    <col min="3331" max="3576" width="9.125" style="176"/>
    <col min="3577" max="3577" width="33.5" style="176" customWidth="1"/>
    <col min="3578" max="3585" width="12.625" style="176" customWidth="1"/>
    <col min="3586" max="3586" width="12.125" style="176" customWidth="1"/>
    <col min="3587" max="3832" width="9.125" style="176"/>
    <col min="3833" max="3833" width="33.5" style="176" customWidth="1"/>
    <col min="3834" max="3841" width="12.625" style="176" customWidth="1"/>
    <col min="3842" max="3842" width="12.125" style="176" customWidth="1"/>
    <col min="3843" max="4088" width="9.125" style="176"/>
    <col min="4089" max="4089" width="33.5" style="176" customWidth="1"/>
    <col min="4090" max="4097" width="12.625" style="176" customWidth="1"/>
    <col min="4098" max="4098" width="12.125" style="176" customWidth="1"/>
    <col min="4099" max="4344" width="9.125" style="176"/>
    <col min="4345" max="4345" width="33.5" style="176" customWidth="1"/>
    <col min="4346" max="4353" width="12.625" style="176" customWidth="1"/>
    <col min="4354" max="4354" width="12.125" style="176" customWidth="1"/>
    <col min="4355" max="4600" width="9.125" style="176"/>
    <col min="4601" max="4601" width="33.5" style="176" customWidth="1"/>
    <col min="4602" max="4609" width="12.625" style="176" customWidth="1"/>
    <col min="4610" max="4610" width="12.125" style="176" customWidth="1"/>
    <col min="4611" max="4856" width="9.125" style="176"/>
    <col min="4857" max="4857" width="33.5" style="176" customWidth="1"/>
    <col min="4858" max="4865" width="12.625" style="176" customWidth="1"/>
    <col min="4866" max="4866" width="12.125" style="176" customWidth="1"/>
    <col min="4867" max="5112" width="9.125" style="176"/>
    <col min="5113" max="5113" width="33.5" style="176" customWidth="1"/>
    <col min="5114" max="5121" width="12.625" style="176" customWidth="1"/>
    <col min="5122" max="5122" width="12.125" style="176" customWidth="1"/>
    <col min="5123" max="5368" width="9.125" style="176"/>
    <col min="5369" max="5369" width="33.5" style="176" customWidth="1"/>
    <col min="5370" max="5377" width="12.625" style="176" customWidth="1"/>
    <col min="5378" max="5378" width="12.125" style="176" customWidth="1"/>
    <col min="5379" max="5624" width="9.125" style="176"/>
    <col min="5625" max="5625" width="33.5" style="176" customWidth="1"/>
    <col min="5626" max="5633" width="12.625" style="176" customWidth="1"/>
    <col min="5634" max="5634" width="12.125" style="176" customWidth="1"/>
    <col min="5635" max="5880" width="9.125" style="176"/>
    <col min="5881" max="5881" width="33.5" style="176" customWidth="1"/>
    <col min="5882" max="5889" width="12.625" style="176" customWidth="1"/>
    <col min="5890" max="5890" width="12.125" style="176" customWidth="1"/>
    <col min="5891" max="6136" width="9.125" style="176"/>
    <col min="6137" max="6137" width="33.5" style="176" customWidth="1"/>
    <col min="6138" max="6145" width="12.625" style="176" customWidth="1"/>
    <col min="6146" max="6146" width="12.125" style="176" customWidth="1"/>
    <col min="6147" max="6392" width="9.125" style="176"/>
    <col min="6393" max="6393" width="33.5" style="176" customWidth="1"/>
    <col min="6394" max="6401" width="12.625" style="176" customWidth="1"/>
    <col min="6402" max="6402" width="12.125" style="176" customWidth="1"/>
    <col min="6403" max="6648" width="9.125" style="176"/>
    <col min="6649" max="6649" width="33.5" style="176" customWidth="1"/>
    <col min="6650" max="6657" width="12.625" style="176" customWidth="1"/>
    <col min="6658" max="6658" width="12.125" style="176" customWidth="1"/>
    <col min="6659" max="6904" width="9.125" style="176"/>
    <col min="6905" max="6905" width="33.5" style="176" customWidth="1"/>
    <col min="6906" max="6913" width="12.625" style="176" customWidth="1"/>
    <col min="6914" max="6914" width="12.125" style="176" customWidth="1"/>
    <col min="6915" max="7160" width="9.125" style="176"/>
    <col min="7161" max="7161" width="33.5" style="176" customWidth="1"/>
    <col min="7162" max="7169" width="12.625" style="176" customWidth="1"/>
    <col min="7170" max="7170" width="12.125" style="176" customWidth="1"/>
    <col min="7171" max="7416" width="9.125" style="176"/>
    <col min="7417" max="7417" width="33.5" style="176" customWidth="1"/>
    <col min="7418" max="7425" width="12.625" style="176" customWidth="1"/>
    <col min="7426" max="7426" width="12.125" style="176" customWidth="1"/>
    <col min="7427" max="7672" width="9.125" style="176"/>
    <col min="7673" max="7673" width="33.5" style="176" customWidth="1"/>
    <col min="7674" max="7681" width="12.625" style="176" customWidth="1"/>
    <col min="7682" max="7682" width="12.125" style="176" customWidth="1"/>
    <col min="7683" max="7928" width="9.125" style="176"/>
    <col min="7929" max="7929" width="33.5" style="176" customWidth="1"/>
    <col min="7930" max="7937" width="12.625" style="176" customWidth="1"/>
    <col min="7938" max="7938" width="12.125" style="176" customWidth="1"/>
    <col min="7939" max="8184" width="9.125" style="176"/>
    <col min="8185" max="8185" width="33.5" style="176" customWidth="1"/>
    <col min="8186" max="8193" width="12.625" style="176" customWidth="1"/>
    <col min="8194" max="8194" width="12.125" style="176" customWidth="1"/>
    <col min="8195" max="8440" width="9.125" style="176"/>
    <col min="8441" max="8441" width="33.5" style="176" customWidth="1"/>
    <col min="8442" max="8449" width="12.625" style="176" customWidth="1"/>
    <col min="8450" max="8450" width="12.125" style="176" customWidth="1"/>
    <col min="8451" max="8696" width="9.125" style="176"/>
    <col min="8697" max="8697" width="33.5" style="176" customWidth="1"/>
    <col min="8698" max="8705" width="12.625" style="176" customWidth="1"/>
    <col min="8706" max="8706" width="12.125" style="176" customWidth="1"/>
    <col min="8707" max="8952" width="9.125" style="176"/>
    <col min="8953" max="8953" width="33.5" style="176" customWidth="1"/>
    <col min="8954" max="8961" width="12.625" style="176" customWidth="1"/>
    <col min="8962" max="8962" width="12.125" style="176" customWidth="1"/>
    <col min="8963" max="9208" width="9.125" style="176"/>
    <col min="9209" max="9209" width="33.5" style="176" customWidth="1"/>
    <col min="9210" max="9217" width="12.625" style="176" customWidth="1"/>
    <col min="9218" max="9218" width="12.125" style="176" customWidth="1"/>
    <col min="9219" max="9464" width="9.125" style="176"/>
    <col min="9465" max="9465" width="33.5" style="176" customWidth="1"/>
    <col min="9466" max="9473" width="12.625" style="176" customWidth="1"/>
    <col min="9474" max="9474" width="12.125" style="176" customWidth="1"/>
    <col min="9475" max="9720" width="9.125" style="176"/>
    <col min="9721" max="9721" width="33.5" style="176" customWidth="1"/>
    <col min="9722" max="9729" width="12.625" style="176" customWidth="1"/>
    <col min="9730" max="9730" width="12.125" style="176" customWidth="1"/>
    <col min="9731" max="9976" width="9.125" style="176"/>
    <col min="9977" max="9977" width="33.5" style="176" customWidth="1"/>
    <col min="9978" max="9985" width="12.625" style="176" customWidth="1"/>
    <col min="9986" max="9986" width="12.125" style="176" customWidth="1"/>
    <col min="9987" max="10232" width="9.125" style="176"/>
    <col min="10233" max="10233" width="33.5" style="176" customWidth="1"/>
    <col min="10234" max="10241" width="12.625" style="176" customWidth="1"/>
    <col min="10242" max="10242" width="12.125" style="176" customWidth="1"/>
    <col min="10243" max="10488" width="9.125" style="176"/>
    <col min="10489" max="10489" width="33.5" style="176" customWidth="1"/>
    <col min="10490" max="10497" width="12.625" style="176" customWidth="1"/>
    <col min="10498" max="10498" width="12.125" style="176" customWidth="1"/>
    <col min="10499" max="10744" width="9.125" style="176"/>
    <col min="10745" max="10745" width="33.5" style="176" customWidth="1"/>
    <col min="10746" max="10753" width="12.625" style="176" customWidth="1"/>
    <col min="10754" max="10754" width="12.125" style="176" customWidth="1"/>
    <col min="10755" max="11000" width="9.125" style="176"/>
    <col min="11001" max="11001" width="33.5" style="176" customWidth="1"/>
    <col min="11002" max="11009" width="12.625" style="176" customWidth="1"/>
    <col min="11010" max="11010" width="12.125" style="176" customWidth="1"/>
    <col min="11011" max="11256" width="9.125" style="176"/>
    <col min="11257" max="11257" width="33.5" style="176" customWidth="1"/>
    <col min="11258" max="11265" width="12.625" style="176" customWidth="1"/>
    <col min="11266" max="11266" width="12.125" style="176" customWidth="1"/>
    <col min="11267" max="11512" width="9.125" style="176"/>
    <col min="11513" max="11513" width="33.5" style="176" customWidth="1"/>
    <col min="11514" max="11521" width="12.625" style="176" customWidth="1"/>
    <col min="11522" max="11522" width="12.125" style="176" customWidth="1"/>
    <col min="11523" max="11768" width="9.125" style="176"/>
    <col min="11769" max="11769" width="33.5" style="176" customWidth="1"/>
    <col min="11770" max="11777" width="12.625" style="176" customWidth="1"/>
    <col min="11778" max="11778" width="12.125" style="176" customWidth="1"/>
    <col min="11779" max="12024" width="9.125" style="176"/>
    <col min="12025" max="12025" width="33.5" style="176" customWidth="1"/>
    <col min="12026" max="12033" width="12.625" style="176" customWidth="1"/>
    <col min="12034" max="12034" width="12.125" style="176" customWidth="1"/>
    <col min="12035" max="12280" width="9.125" style="176"/>
    <col min="12281" max="12281" width="33.5" style="176" customWidth="1"/>
    <col min="12282" max="12289" width="12.625" style="176" customWidth="1"/>
    <col min="12290" max="12290" width="12.125" style="176" customWidth="1"/>
    <col min="12291" max="12536" width="9.125" style="176"/>
    <col min="12537" max="12537" width="33.5" style="176" customWidth="1"/>
    <col min="12538" max="12545" width="12.625" style="176" customWidth="1"/>
    <col min="12546" max="12546" width="12.125" style="176" customWidth="1"/>
    <col min="12547" max="12792" width="9.125" style="176"/>
    <col min="12793" max="12793" width="33.5" style="176" customWidth="1"/>
    <col min="12794" max="12801" width="12.625" style="176" customWidth="1"/>
    <col min="12802" max="12802" width="12.125" style="176" customWidth="1"/>
    <col min="12803" max="13048" width="9.125" style="176"/>
    <col min="13049" max="13049" width="33.5" style="176" customWidth="1"/>
    <col min="13050" max="13057" width="12.625" style="176" customWidth="1"/>
    <col min="13058" max="13058" width="12.125" style="176" customWidth="1"/>
    <col min="13059" max="13304" width="9.125" style="176"/>
    <col min="13305" max="13305" width="33.5" style="176" customWidth="1"/>
    <col min="13306" max="13313" width="12.625" style="176" customWidth="1"/>
    <col min="13314" max="13314" width="12.125" style="176" customWidth="1"/>
    <col min="13315" max="13560" width="9.125" style="176"/>
    <col min="13561" max="13561" width="33.5" style="176" customWidth="1"/>
    <col min="13562" max="13569" width="12.625" style="176" customWidth="1"/>
    <col min="13570" max="13570" width="12.125" style="176" customWidth="1"/>
    <col min="13571" max="13816" width="9.125" style="176"/>
    <col min="13817" max="13817" width="33.5" style="176" customWidth="1"/>
    <col min="13818" max="13825" width="12.625" style="176" customWidth="1"/>
    <col min="13826" max="13826" width="12.125" style="176" customWidth="1"/>
    <col min="13827" max="14072" width="9.125" style="176"/>
    <col min="14073" max="14073" width="33.5" style="176" customWidth="1"/>
    <col min="14074" max="14081" width="12.625" style="176" customWidth="1"/>
    <col min="14082" max="14082" width="12.125" style="176" customWidth="1"/>
    <col min="14083" max="14328" width="9.125" style="176"/>
    <col min="14329" max="14329" width="33.5" style="176" customWidth="1"/>
    <col min="14330" max="14337" width="12.625" style="176" customWidth="1"/>
    <col min="14338" max="14338" width="12.125" style="176" customWidth="1"/>
    <col min="14339" max="14584" width="9.125" style="176"/>
    <col min="14585" max="14585" width="33.5" style="176" customWidth="1"/>
    <col min="14586" max="14593" width="12.625" style="176" customWidth="1"/>
    <col min="14594" max="14594" width="12.125" style="176" customWidth="1"/>
    <col min="14595" max="14840" width="9.125" style="176"/>
    <col min="14841" max="14841" width="33.5" style="176" customWidth="1"/>
    <col min="14842" max="14849" width="12.625" style="176" customWidth="1"/>
    <col min="14850" max="14850" width="12.125" style="176" customWidth="1"/>
    <col min="14851" max="15096" width="9.125" style="176"/>
    <col min="15097" max="15097" width="33.5" style="176" customWidth="1"/>
    <col min="15098" max="15105" width="12.625" style="176" customWidth="1"/>
    <col min="15106" max="15106" width="12.125" style="176" customWidth="1"/>
    <col min="15107" max="15352" width="9.125" style="176"/>
    <col min="15353" max="15353" width="33.5" style="176" customWidth="1"/>
    <col min="15354" max="15361" width="12.625" style="176" customWidth="1"/>
    <col min="15362" max="15362" width="12.125" style="176" customWidth="1"/>
    <col min="15363" max="15608" width="9.125" style="176"/>
    <col min="15609" max="15609" width="33.5" style="176" customWidth="1"/>
    <col min="15610" max="15617" width="12.625" style="176" customWidth="1"/>
    <col min="15618" max="15618" width="12.125" style="176" customWidth="1"/>
    <col min="15619" max="15864" width="9.125" style="176"/>
    <col min="15865" max="15865" width="33.5" style="176" customWidth="1"/>
    <col min="15866" max="15873" width="12.625" style="176" customWidth="1"/>
    <col min="15874" max="15874" width="12.125" style="176" customWidth="1"/>
    <col min="15875" max="16120" width="9.125" style="176"/>
    <col min="16121" max="16121" width="33.5" style="176" customWidth="1"/>
    <col min="16122" max="16129" width="12.625" style="176" customWidth="1"/>
    <col min="16130" max="16130" width="12.125" style="176" customWidth="1"/>
    <col min="16131" max="16384" width="9.125" style="176"/>
  </cols>
  <sheetData>
    <row r="1" spans="1:2" ht="18.75">
      <c r="A1" s="181" t="s">
        <v>501</v>
      </c>
    </row>
    <row r="2" spans="1:2" ht="40.5" customHeight="1">
      <c r="A2" s="234" t="s">
        <v>474</v>
      </c>
      <c r="B2" s="234"/>
    </row>
    <row r="3" spans="1:2" ht="27" customHeight="1">
      <c r="A3" s="182" t="s">
        <v>460</v>
      </c>
      <c r="B3" s="183" t="s">
        <v>461</v>
      </c>
    </row>
    <row r="4" spans="1:2">
      <c r="A4" s="214" t="s">
        <v>456</v>
      </c>
      <c r="B4" s="214" t="s">
        <v>462</v>
      </c>
    </row>
    <row r="5" spans="1:2">
      <c r="A5" s="214"/>
      <c r="B5" s="214"/>
    </row>
    <row r="6" spans="1:2" ht="40.5" customHeight="1">
      <c r="A6" s="179" t="s">
        <v>463</v>
      </c>
      <c r="B6" s="180">
        <v>148115</v>
      </c>
    </row>
    <row r="7" spans="1:2" ht="40.5" customHeight="1">
      <c r="A7" s="179" t="s">
        <v>464</v>
      </c>
      <c r="B7" s="180">
        <v>148120</v>
      </c>
    </row>
  </sheetData>
  <mergeCells count="3">
    <mergeCell ref="A2:B2"/>
    <mergeCell ref="A4:A5"/>
    <mergeCell ref="B4:B5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showZeros="0" zoomScale="98" zoomScaleNormal="98" workbookViewId="0">
      <pane xSplit="1" ySplit="4" topLeftCell="B5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ColWidth="9" defaultRowHeight="14.25"/>
  <cols>
    <col min="1" max="1" width="33.75" style="76" customWidth="1"/>
    <col min="2" max="2" width="8.75" style="76" customWidth="1"/>
    <col min="3" max="3" width="10.125" style="76" customWidth="1"/>
    <col min="4" max="4" width="7.5" style="76" customWidth="1"/>
    <col min="5" max="5" width="8.875" style="76" customWidth="1"/>
    <col min="6" max="6" width="8.625" style="76" customWidth="1"/>
    <col min="7" max="7" width="8.375" style="77" customWidth="1"/>
    <col min="8" max="16384" width="9" style="77"/>
  </cols>
  <sheetData>
    <row r="1" spans="1:7" ht="27.75" customHeight="1">
      <c r="A1" s="75" t="s">
        <v>502</v>
      </c>
      <c r="B1" s="75"/>
      <c r="C1" s="75"/>
      <c r="D1" s="75"/>
    </row>
    <row r="2" spans="1:7" ht="42" customHeight="1">
      <c r="A2" s="235" t="s">
        <v>475</v>
      </c>
      <c r="B2" s="235"/>
      <c r="C2" s="235"/>
      <c r="D2" s="235"/>
      <c r="E2" s="235"/>
      <c r="F2" s="235"/>
      <c r="G2" s="235"/>
    </row>
    <row r="3" spans="1:7" s="80" customFormat="1" ht="27.75" customHeight="1">
      <c r="A3" s="78" t="s">
        <v>440</v>
      </c>
      <c r="B3" s="78"/>
      <c r="C3" s="78"/>
      <c r="D3" s="78"/>
      <c r="E3" s="79"/>
      <c r="F3" s="79"/>
      <c r="G3" s="79" t="s">
        <v>0</v>
      </c>
    </row>
    <row r="4" spans="1:7" s="80" customFormat="1" ht="33" customHeight="1">
      <c r="A4" s="81" t="s">
        <v>176</v>
      </c>
      <c r="B4" s="81" t="s">
        <v>283</v>
      </c>
      <c r="C4" s="113" t="s">
        <v>284</v>
      </c>
      <c r="D4" s="113" t="s">
        <v>285</v>
      </c>
      <c r="E4" s="113" t="s">
        <v>2</v>
      </c>
      <c r="F4" s="113" t="s">
        <v>280</v>
      </c>
      <c r="G4" s="113" t="s">
        <v>166</v>
      </c>
    </row>
    <row r="5" spans="1:7" s="85" customFormat="1" ht="33.75" customHeight="1">
      <c r="A5" s="3" t="s">
        <v>476</v>
      </c>
      <c r="B5" s="145">
        <v>280</v>
      </c>
      <c r="C5" s="82">
        <f>C6+C8</f>
        <v>823</v>
      </c>
      <c r="D5" s="82">
        <f>D6+D8</f>
        <v>823</v>
      </c>
      <c r="E5" s="155">
        <v>218.99</v>
      </c>
      <c r="F5" s="155">
        <f>D5/B5*100</f>
        <v>293.92857142857144</v>
      </c>
      <c r="G5" s="84">
        <f t="shared" ref="G5:G7" si="0">D5/C5*100</f>
        <v>100</v>
      </c>
    </row>
    <row r="6" spans="1:7" s="85" customFormat="1" ht="33.75" customHeight="1">
      <c r="A6" s="3" t="s">
        <v>253</v>
      </c>
      <c r="B6" s="145">
        <v>280</v>
      </c>
      <c r="C6" s="82">
        <f>C7</f>
        <v>294</v>
      </c>
      <c r="D6" s="82">
        <f>D7</f>
        <v>294</v>
      </c>
      <c r="E6" s="155">
        <v>13.95</v>
      </c>
      <c r="F6" s="155">
        <f t="shared" ref="F6" si="1">D6/B6*100</f>
        <v>105</v>
      </c>
      <c r="G6" s="84">
        <f t="shared" si="0"/>
        <v>100</v>
      </c>
    </row>
    <row r="7" spans="1:7" s="85" customFormat="1" ht="33.75" customHeight="1">
      <c r="A7" s="162" t="s">
        <v>192</v>
      </c>
      <c r="B7" s="145">
        <v>280</v>
      </c>
      <c r="C7" s="82">
        <v>294</v>
      </c>
      <c r="D7" s="82">
        <v>294</v>
      </c>
      <c r="E7" s="155">
        <v>13.95</v>
      </c>
      <c r="F7" s="155"/>
      <c r="G7" s="84">
        <f t="shared" si="0"/>
        <v>100</v>
      </c>
    </row>
    <row r="8" spans="1:7" s="85" customFormat="1" ht="33.75" customHeight="1">
      <c r="A8" s="3" t="s">
        <v>327</v>
      </c>
      <c r="B8" s="145"/>
      <c r="C8" s="82">
        <v>529</v>
      </c>
      <c r="D8" s="82">
        <v>529</v>
      </c>
      <c r="E8" s="155"/>
      <c r="F8" s="155"/>
      <c r="G8" s="84"/>
    </row>
    <row r="9" spans="1:7" s="85" customFormat="1" ht="27.75" customHeight="1">
      <c r="A9" s="236" t="s">
        <v>194</v>
      </c>
      <c r="B9" s="236"/>
      <c r="C9" s="236"/>
      <c r="D9" s="236"/>
      <c r="E9" s="236"/>
      <c r="F9" s="144"/>
    </row>
    <row r="10" spans="1:7" s="85" customFormat="1">
      <c r="A10" s="89"/>
      <c r="B10" s="89"/>
      <c r="C10" s="89"/>
      <c r="D10" s="89"/>
      <c r="E10" s="90"/>
      <c r="F10" s="90"/>
    </row>
    <row r="11" spans="1:7" s="85" customFormat="1">
      <c r="A11" s="89"/>
      <c r="B11" s="89"/>
      <c r="C11" s="89"/>
      <c r="D11" s="89"/>
      <c r="E11" s="89"/>
      <c r="F11" s="89"/>
    </row>
    <row r="12" spans="1:7" s="85" customFormat="1">
      <c r="A12" s="89"/>
      <c r="B12" s="89"/>
      <c r="C12" s="89"/>
      <c r="D12" s="89"/>
      <c r="E12" s="89"/>
      <c r="F12" s="89"/>
    </row>
    <row r="13" spans="1:7" s="85" customFormat="1">
      <c r="A13" s="89"/>
      <c r="B13" s="89"/>
      <c r="C13" s="89"/>
      <c r="D13" s="89"/>
      <c r="E13" s="91"/>
      <c r="F13" s="91"/>
    </row>
    <row r="14" spans="1:7" s="85" customFormat="1">
      <c r="A14" s="89"/>
      <c r="B14" s="89"/>
      <c r="C14" s="89"/>
      <c r="D14" s="89"/>
      <c r="E14" s="89"/>
      <c r="F14" s="89"/>
    </row>
    <row r="15" spans="1:7" s="85" customFormat="1">
      <c r="A15" s="89"/>
      <c r="B15" s="89"/>
      <c r="C15" s="89"/>
      <c r="D15" s="89"/>
      <c r="E15" s="89"/>
      <c r="F15" s="89"/>
    </row>
    <row r="16" spans="1:7" s="85" customFormat="1">
      <c r="A16" s="89"/>
      <c r="B16" s="89"/>
      <c r="C16" s="89"/>
      <c r="D16" s="89"/>
      <c r="E16" s="89"/>
      <c r="F16" s="89"/>
    </row>
    <row r="17" spans="1:6" s="85" customFormat="1">
      <c r="A17" s="89"/>
      <c r="B17" s="89"/>
      <c r="C17" s="89"/>
      <c r="D17" s="89"/>
      <c r="E17" s="89"/>
      <c r="F17" s="89"/>
    </row>
    <row r="18" spans="1:6" s="85" customFormat="1">
      <c r="A18" s="89"/>
      <c r="B18" s="89"/>
      <c r="C18" s="89"/>
      <c r="D18" s="89"/>
      <c r="E18" s="89"/>
      <c r="F18" s="89"/>
    </row>
    <row r="19" spans="1:6" s="85" customFormat="1">
      <c r="A19" s="89"/>
      <c r="B19" s="89"/>
      <c r="C19" s="89"/>
      <c r="D19" s="89"/>
      <c r="E19" s="89"/>
      <c r="F19" s="89"/>
    </row>
    <row r="20" spans="1:6" s="85" customFormat="1">
      <c r="A20" s="89"/>
      <c r="B20" s="89"/>
      <c r="C20" s="89"/>
      <c r="D20" s="89"/>
      <c r="E20" s="89"/>
      <c r="F20" s="89"/>
    </row>
    <row r="21" spans="1:6" s="85" customFormat="1">
      <c r="A21" s="89"/>
      <c r="B21" s="89"/>
      <c r="C21" s="89"/>
      <c r="D21" s="89"/>
      <c r="E21" s="89"/>
      <c r="F21" s="89"/>
    </row>
    <row r="22" spans="1:6" s="85" customFormat="1">
      <c r="A22" s="89"/>
      <c r="B22" s="89"/>
      <c r="C22" s="89"/>
      <c r="D22" s="89"/>
      <c r="E22" s="89"/>
      <c r="F22" s="89"/>
    </row>
    <row r="23" spans="1:6" s="85" customFormat="1">
      <c r="A23" s="89"/>
      <c r="B23" s="89"/>
      <c r="C23" s="89"/>
      <c r="D23" s="89"/>
      <c r="E23" s="89"/>
      <c r="F23" s="89"/>
    </row>
    <row r="24" spans="1:6" s="85" customFormat="1">
      <c r="A24" s="89"/>
      <c r="B24" s="89"/>
      <c r="C24" s="89"/>
      <c r="D24" s="89"/>
      <c r="E24" s="89"/>
      <c r="F24" s="89"/>
    </row>
    <row r="25" spans="1:6" s="85" customFormat="1">
      <c r="A25" s="89"/>
      <c r="B25" s="89"/>
      <c r="C25" s="89"/>
      <c r="D25" s="89"/>
      <c r="E25" s="89"/>
      <c r="F25" s="89"/>
    </row>
    <row r="26" spans="1:6" s="85" customFormat="1">
      <c r="A26" s="89"/>
      <c r="B26" s="89"/>
      <c r="C26" s="89"/>
      <c r="D26" s="89"/>
      <c r="E26" s="89"/>
      <c r="F26" s="89"/>
    </row>
    <row r="27" spans="1:6" s="85" customFormat="1">
      <c r="A27" s="89"/>
      <c r="B27" s="89"/>
      <c r="C27" s="89"/>
      <c r="D27" s="89"/>
      <c r="E27" s="89"/>
      <c r="F27" s="89"/>
    </row>
    <row r="28" spans="1:6" s="85" customFormat="1">
      <c r="A28" s="89"/>
      <c r="B28" s="89"/>
      <c r="C28" s="89"/>
      <c r="D28" s="89"/>
      <c r="E28" s="89"/>
      <c r="F28" s="89"/>
    </row>
    <row r="29" spans="1:6" s="85" customFormat="1">
      <c r="A29" s="89"/>
      <c r="B29" s="89"/>
      <c r="C29" s="89"/>
      <c r="D29" s="89"/>
      <c r="E29" s="89"/>
      <c r="F29" s="89"/>
    </row>
    <row r="30" spans="1:6" s="85" customFormat="1">
      <c r="A30" s="89"/>
      <c r="B30" s="89"/>
      <c r="C30" s="89"/>
      <c r="D30" s="89"/>
      <c r="E30" s="89"/>
      <c r="F30" s="89"/>
    </row>
    <row r="31" spans="1:6" s="85" customFormat="1">
      <c r="A31" s="89"/>
      <c r="B31" s="89"/>
      <c r="C31" s="89"/>
      <c r="D31" s="89"/>
      <c r="E31" s="89"/>
      <c r="F31" s="89"/>
    </row>
    <row r="32" spans="1:6" s="85" customFormat="1">
      <c r="A32" s="89"/>
      <c r="B32" s="89"/>
      <c r="C32" s="89"/>
      <c r="D32" s="89"/>
      <c r="E32" s="89"/>
      <c r="F32" s="89"/>
    </row>
    <row r="33" spans="1:6" s="85" customFormat="1">
      <c r="A33" s="89"/>
      <c r="B33" s="89"/>
      <c r="C33" s="89"/>
      <c r="D33" s="89"/>
      <c r="E33" s="89"/>
      <c r="F33" s="89"/>
    </row>
    <row r="34" spans="1:6" s="85" customFormat="1">
      <c r="A34" s="89"/>
      <c r="B34" s="89"/>
      <c r="C34" s="89"/>
      <c r="D34" s="89"/>
      <c r="E34" s="89"/>
      <c r="F34" s="89"/>
    </row>
    <row r="35" spans="1:6" s="85" customFormat="1">
      <c r="A35" s="89"/>
      <c r="B35" s="89"/>
      <c r="C35" s="89"/>
      <c r="D35" s="89"/>
      <c r="E35" s="89"/>
      <c r="F35" s="89"/>
    </row>
    <row r="36" spans="1:6" s="85" customFormat="1">
      <c r="A36" s="89"/>
      <c r="B36" s="89"/>
      <c r="C36" s="89"/>
      <c r="D36" s="89"/>
      <c r="E36" s="89"/>
      <c r="F36" s="89"/>
    </row>
    <row r="37" spans="1:6" s="85" customFormat="1">
      <c r="A37" s="89"/>
      <c r="B37" s="89"/>
      <c r="C37" s="89"/>
      <c r="D37" s="89"/>
      <c r="E37" s="89"/>
      <c r="F37" s="89"/>
    </row>
  </sheetData>
  <mergeCells count="2">
    <mergeCell ref="A2:G2"/>
    <mergeCell ref="A9:E9"/>
  </mergeCells>
  <phoneticPr fontId="4" type="noConversion"/>
  <printOptions horizontalCentered="1"/>
  <pageMargins left="0.43307086614173229" right="0.19685039370078741" top="0.9055118110236221" bottom="0.78740157480314965" header="0" footer="0.7874015748031496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showZeros="0" zoomScale="98" zoomScaleNormal="98" workbookViewId="0">
      <pane xSplit="1" ySplit="4" topLeftCell="B5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ColWidth="9" defaultRowHeight="14.25"/>
  <cols>
    <col min="1" max="1" width="33.75" style="76" customWidth="1"/>
    <col min="2" max="2" width="8.75" style="76" customWidth="1"/>
    <col min="3" max="3" width="10.125" style="76" customWidth="1"/>
    <col min="4" max="4" width="7.5" style="76" customWidth="1"/>
    <col min="5" max="5" width="8.875" style="76" customWidth="1"/>
    <col min="6" max="6" width="8.625" style="76" customWidth="1"/>
    <col min="7" max="7" width="8.375" style="77" customWidth="1"/>
    <col min="8" max="16384" width="9" style="77"/>
  </cols>
  <sheetData>
    <row r="1" spans="1:7" ht="27.75" customHeight="1">
      <c r="A1" s="75" t="s">
        <v>503</v>
      </c>
      <c r="B1" s="75"/>
      <c r="C1" s="75"/>
      <c r="D1" s="75"/>
    </row>
    <row r="2" spans="1:7" ht="42" customHeight="1">
      <c r="A2" s="235" t="s">
        <v>477</v>
      </c>
      <c r="B2" s="235"/>
      <c r="C2" s="235"/>
      <c r="D2" s="235"/>
      <c r="E2" s="235"/>
      <c r="F2" s="235"/>
      <c r="G2" s="235"/>
    </row>
    <row r="3" spans="1:7" s="80" customFormat="1" ht="27.75" customHeight="1">
      <c r="A3" s="78" t="s">
        <v>440</v>
      </c>
      <c r="B3" s="78"/>
      <c r="C3" s="78"/>
      <c r="D3" s="78"/>
      <c r="E3" s="79"/>
      <c r="F3" s="79"/>
      <c r="G3" s="79" t="s">
        <v>0</v>
      </c>
    </row>
    <row r="4" spans="1:7" s="80" customFormat="1" ht="33" customHeight="1">
      <c r="A4" s="81" t="s">
        <v>189</v>
      </c>
      <c r="B4" s="81" t="s">
        <v>283</v>
      </c>
      <c r="C4" s="113" t="s">
        <v>284</v>
      </c>
      <c r="D4" s="113" t="s">
        <v>285</v>
      </c>
      <c r="E4" s="113" t="s">
        <v>190</v>
      </c>
      <c r="F4" s="113" t="s">
        <v>280</v>
      </c>
      <c r="G4" s="113" t="s">
        <v>191</v>
      </c>
    </row>
    <row r="5" spans="1:7" s="86" customFormat="1" ht="33.75" customHeight="1">
      <c r="A5" s="3" t="s">
        <v>478</v>
      </c>
      <c r="B5" s="145">
        <v>280</v>
      </c>
      <c r="C5" s="2">
        <f t="shared" ref="C5:E6" si="0">C6</f>
        <v>280</v>
      </c>
      <c r="D5" s="2">
        <f t="shared" si="0"/>
        <v>279</v>
      </c>
      <c r="E5" s="155">
        <f t="shared" si="0"/>
        <v>1.45</v>
      </c>
      <c r="F5" s="155">
        <f t="shared" ref="F5:F7" si="1">D5/B5*100</f>
        <v>99.642857142857139</v>
      </c>
      <c r="G5" s="84">
        <f t="shared" ref="G5:G7" si="2">D5/C5*100</f>
        <v>99.642857142857139</v>
      </c>
    </row>
    <row r="6" spans="1:7" s="86" customFormat="1" ht="33.75" customHeight="1">
      <c r="A6" s="4" t="s">
        <v>254</v>
      </c>
      <c r="B6" s="145">
        <v>280</v>
      </c>
      <c r="C6" s="87">
        <f t="shared" si="0"/>
        <v>280</v>
      </c>
      <c r="D6" s="87">
        <f t="shared" si="0"/>
        <v>279</v>
      </c>
      <c r="E6" s="155">
        <f t="shared" si="0"/>
        <v>1.45</v>
      </c>
      <c r="F6" s="155">
        <f t="shared" si="1"/>
        <v>99.642857142857139</v>
      </c>
      <c r="G6" s="84">
        <f t="shared" si="2"/>
        <v>99.642857142857139</v>
      </c>
    </row>
    <row r="7" spans="1:7" s="86" customFormat="1" ht="33.75" customHeight="1">
      <c r="A7" s="88" t="s">
        <v>193</v>
      </c>
      <c r="B7" s="145">
        <v>280</v>
      </c>
      <c r="C7" s="87">
        <v>280</v>
      </c>
      <c r="D7" s="87">
        <v>279</v>
      </c>
      <c r="E7" s="83">
        <v>1.45</v>
      </c>
      <c r="F7" s="155">
        <f t="shared" si="1"/>
        <v>99.642857142857139</v>
      </c>
      <c r="G7" s="84">
        <f t="shared" si="2"/>
        <v>99.642857142857139</v>
      </c>
    </row>
    <row r="8" spans="1:7" s="85" customFormat="1" ht="27.75" customHeight="1">
      <c r="A8" s="236" t="s">
        <v>194</v>
      </c>
      <c r="B8" s="236"/>
      <c r="C8" s="236"/>
      <c r="D8" s="236"/>
      <c r="E8" s="236"/>
      <c r="F8" s="144"/>
    </row>
    <row r="9" spans="1:7" s="85" customFormat="1">
      <c r="A9" s="89"/>
      <c r="B9" s="89"/>
      <c r="C9" s="89"/>
      <c r="D9" s="89"/>
      <c r="E9" s="90"/>
      <c r="F9" s="90"/>
    </row>
    <row r="10" spans="1:7" s="85" customFormat="1">
      <c r="A10" s="89"/>
      <c r="B10" s="89"/>
      <c r="C10" s="89"/>
      <c r="D10" s="89"/>
      <c r="E10" s="89"/>
      <c r="F10" s="89"/>
    </row>
    <row r="11" spans="1:7" s="85" customFormat="1">
      <c r="A11" s="89"/>
      <c r="B11" s="89"/>
      <c r="C11" s="89"/>
      <c r="D11" s="89"/>
      <c r="E11" s="89"/>
      <c r="F11" s="89"/>
    </row>
    <row r="12" spans="1:7" s="85" customFormat="1">
      <c r="A12" s="89"/>
      <c r="B12" s="89"/>
      <c r="C12" s="89"/>
      <c r="D12" s="89"/>
      <c r="E12" s="91"/>
      <c r="F12" s="91"/>
    </row>
    <row r="13" spans="1:7" s="85" customFormat="1">
      <c r="A13" s="89"/>
      <c r="B13" s="89"/>
      <c r="C13" s="89"/>
      <c r="D13" s="89"/>
      <c r="E13" s="89"/>
      <c r="F13" s="89"/>
    </row>
    <row r="14" spans="1:7" s="85" customFormat="1">
      <c r="A14" s="89"/>
      <c r="B14" s="89"/>
      <c r="C14" s="89"/>
      <c r="D14" s="89"/>
      <c r="E14" s="89"/>
      <c r="F14" s="89"/>
    </row>
    <row r="15" spans="1:7" s="85" customFormat="1">
      <c r="A15" s="89"/>
      <c r="B15" s="89"/>
      <c r="C15" s="89"/>
      <c r="D15" s="89"/>
      <c r="E15" s="89"/>
      <c r="F15" s="89"/>
    </row>
    <row r="16" spans="1:7" s="85" customFormat="1">
      <c r="A16" s="89"/>
      <c r="B16" s="89"/>
      <c r="C16" s="89"/>
      <c r="D16" s="89"/>
      <c r="E16" s="89"/>
      <c r="F16" s="89"/>
    </row>
    <row r="17" spans="1:6" s="85" customFormat="1">
      <c r="A17" s="89"/>
      <c r="B17" s="89"/>
      <c r="C17" s="89"/>
      <c r="D17" s="89"/>
      <c r="E17" s="89"/>
      <c r="F17" s="89"/>
    </row>
    <row r="18" spans="1:6" s="85" customFormat="1">
      <c r="A18" s="89"/>
      <c r="B18" s="89"/>
      <c r="C18" s="89"/>
      <c r="D18" s="89"/>
      <c r="E18" s="89"/>
      <c r="F18" s="89"/>
    </row>
    <row r="19" spans="1:6" s="85" customFormat="1">
      <c r="A19" s="89"/>
      <c r="B19" s="89"/>
      <c r="C19" s="89"/>
      <c r="D19" s="89"/>
      <c r="E19" s="89"/>
      <c r="F19" s="89"/>
    </row>
    <row r="20" spans="1:6" s="85" customFormat="1">
      <c r="A20" s="89"/>
      <c r="B20" s="89"/>
      <c r="C20" s="89"/>
      <c r="D20" s="89"/>
      <c r="E20" s="89"/>
      <c r="F20" s="89"/>
    </row>
    <row r="21" spans="1:6" s="85" customFormat="1">
      <c r="A21" s="89"/>
      <c r="B21" s="89"/>
      <c r="C21" s="89"/>
      <c r="D21" s="89"/>
      <c r="E21" s="89"/>
      <c r="F21" s="89"/>
    </row>
    <row r="22" spans="1:6" s="85" customFormat="1">
      <c r="A22" s="89"/>
      <c r="B22" s="89"/>
      <c r="C22" s="89"/>
      <c r="D22" s="89"/>
      <c r="E22" s="89"/>
      <c r="F22" s="89"/>
    </row>
    <row r="23" spans="1:6" s="85" customFormat="1">
      <c r="A23" s="89"/>
      <c r="B23" s="89"/>
      <c r="C23" s="89"/>
      <c r="D23" s="89"/>
      <c r="E23" s="89"/>
      <c r="F23" s="89"/>
    </row>
    <row r="24" spans="1:6" s="85" customFormat="1">
      <c r="A24" s="89"/>
      <c r="B24" s="89"/>
      <c r="C24" s="89"/>
      <c r="D24" s="89"/>
      <c r="E24" s="89"/>
      <c r="F24" s="89"/>
    </row>
    <row r="25" spans="1:6" s="85" customFormat="1">
      <c r="A25" s="89"/>
      <c r="B25" s="89"/>
      <c r="C25" s="89"/>
      <c r="D25" s="89"/>
      <c r="E25" s="89"/>
      <c r="F25" s="89"/>
    </row>
    <row r="26" spans="1:6" s="85" customFormat="1">
      <c r="A26" s="89"/>
      <c r="B26" s="89"/>
      <c r="C26" s="89"/>
      <c r="D26" s="89"/>
      <c r="E26" s="89"/>
      <c r="F26" s="89"/>
    </row>
    <row r="27" spans="1:6" s="85" customFormat="1">
      <c r="A27" s="89"/>
      <c r="B27" s="89"/>
      <c r="C27" s="89"/>
      <c r="D27" s="89"/>
      <c r="E27" s="89"/>
      <c r="F27" s="89"/>
    </row>
    <row r="28" spans="1:6" s="85" customFormat="1">
      <c r="A28" s="89"/>
      <c r="B28" s="89"/>
      <c r="C28" s="89"/>
      <c r="D28" s="89"/>
      <c r="E28" s="89"/>
      <c r="F28" s="89"/>
    </row>
    <row r="29" spans="1:6" s="85" customFormat="1">
      <c r="A29" s="89"/>
      <c r="B29" s="89"/>
      <c r="C29" s="89"/>
      <c r="D29" s="89"/>
      <c r="E29" s="89"/>
      <c r="F29" s="89"/>
    </row>
    <row r="30" spans="1:6" s="85" customFormat="1">
      <c r="A30" s="89"/>
      <c r="B30" s="89"/>
      <c r="C30" s="89"/>
      <c r="D30" s="89"/>
      <c r="E30" s="89"/>
      <c r="F30" s="89"/>
    </row>
    <row r="31" spans="1:6" s="85" customFormat="1">
      <c r="A31" s="89"/>
      <c r="B31" s="89"/>
      <c r="C31" s="89"/>
      <c r="D31" s="89"/>
      <c r="E31" s="89"/>
      <c r="F31" s="89"/>
    </row>
    <row r="32" spans="1:6" s="85" customFormat="1">
      <c r="A32" s="89"/>
      <c r="B32" s="89"/>
      <c r="C32" s="89"/>
      <c r="D32" s="89"/>
      <c r="E32" s="89"/>
      <c r="F32" s="89"/>
    </row>
    <row r="33" spans="1:6" s="85" customFormat="1">
      <c r="A33" s="89"/>
      <c r="B33" s="89"/>
      <c r="C33" s="89"/>
      <c r="D33" s="89"/>
      <c r="E33" s="89"/>
      <c r="F33" s="89"/>
    </row>
    <row r="34" spans="1:6" s="85" customFormat="1">
      <c r="A34" s="89"/>
      <c r="B34" s="89"/>
      <c r="C34" s="89"/>
      <c r="D34" s="89"/>
      <c r="E34" s="89"/>
      <c r="F34" s="89"/>
    </row>
    <row r="35" spans="1:6" s="85" customFormat="1">
      <c r="A35" s="89"/>
      <c r="B35" s="89"/>
      <c r="C35" s="89"/>
      <c r="D35" s="89"/>
      <c r="E35" s="89"/>
      <c r="F35" s="89"/>
    </row>
    <row r="36" spans="1:6" s="85" customFormat="1">
      <c r="A36" s="89"/>
      <c r="B36" s="89"/>
      <c r="C36" s="89"/>
      <c r="D36" s="89"/>
      <c r="E36" s="89"/>
      <c r="F36" s="89"/>
    </row>
  </sheetData>
  <mergeCells count="2">
    <mergeCell ref="A2:G2"/>
    <mergeCell ref="A8:E8"/>
  </mergeCells>
  <phoneticPr fontId="4" type="noConversion"/>
  <printOptions horizontalCentered="1"/>
  <pageMargins left="0.43307086614173229" right="0.19685039370078741" top="0.9055118110236221" bottom="0.78740157480314965" header="0" footer="0.7874015748031496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showZeros="0" zoomScale="98" zoomScaleNormal="98" workbookViewId="0">
      <pane xSplit="1" ySplit="4" topLeftCell="B5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ColWidth="9" defaultRowHeight="14.25"/>
  <cols>
    <col min="1" max="1" width="31.875" style="125" customWidth="1"/>
    <col min="2" max="3" width="10.625" style="125" customWidth="1"/>
    <col min="4" max="4" width="9.25" style="125" customWidth="1"/>
    <col min="5" max="5" width="8.75" style="115" customWidth="1"/>
    <col min="6" max="6" width="9.25" style="115" customWidth="1"/>
    <col min="7" max="7" width="6.75" style="115" customWidth="1"/>
    <col min="8" max="16384" width="9" style="115"/>
  </cols>
  <sheetData>
    <row r="1" spans="1:7" ht="27.75" customHeight="1">
      <c r="A1" s="114" t="s">
        <v>484</v>
      </c>
      <c r="B1" s="114"/>
      <c r="C1" s="114"/>
      <c r="D1" s="114"/>
    </row>
    <row r="2" spans="1:7" ht="42" customHeight="1">
      <c r="A2" s="237" t="s">
        <v>479</v>
      </c>
      <c r="B2" s="237"/>
      <c r="C2" s="237"/>
      <c r="D2" s="237"/>
      <c r="E2" s="237"/>
      <c r="F2" s="237"/>
      <c r="G2" s="237"/>
    </row>
    <row r="3" spans="1:7" s="118" customFormat="1" ht="27.75" customHeight="1">
      <c r="A3" s="116" t="s">
        <v>440</v>
      </c>
      <c r="B3" s="116"/>
      <c r="C3" s="116"/>
      <c r="D3" s="117"/>
      <c r="E3" s="117"/>
      <c r="G3" s="117" t="s">
        <v>196</v>
      </c>
    </row>
    <row r="4" spans="1:7" s="163" customFormat="1" ht="42" customHeight="1">
      <c r="A4" s="119" t="s">
        <v>197</v>
      </c>
      <c r="B4" s="119" t="s">
        <v>283</v>
      </c>
      <c r="C4" s="119" t="s">
        <v>284</v>
      </c>
      <c r="D4" s="119" t="s">
        <v>285</v>
      </c>
      <c r="E4" s="113" t="s">
        <v>328</v>
      </c>
      <c r="F4" s="119" t="s">
        <v>329</v>
      </c>
      <c r="G4" s="119" t="s">
        <v>330</v>
      </c>
    </row>
    <row r="5" spans="1:7" s="122" customFormat="1" ht="33.75" customHeight="1">
      <c r="A5" s="120" t="s">
        <v>480</v>
      </c>
      <c r="B5" s="121">
        <v>22600</v>
      </c>
      <c r="C5" s="121">
        <v>32000</v>
      </c>
      <c r="D5" s="121">
        <v>32301</v>
      </c>
      <c r="E5" s="84">
        <v>508.32</v>
      </c>
      <c r="F5" s="158">
        <f>D5/B5*100</f>
        <v>142.92477876106196</v>
      </c>
      <c r="G5" s="158">
        <f>D5/C5*100</f>
        <v>100.94062500000001</v>
      </c>
    </row>
    <row r="6" spans="1:7" s="122" customFormat="1" ht="33.75" customHeight="1">
      <c r="A6" s="156" t="s">
        <v>331</v>
      </c>
      <c r="B6" s="121">
        <v>22600</v>
      </c>
      <c r="C6" s="121">
        <v>32000</v>
      </c>
      <c r="D6" s="121">
        <v>32301</v>
      </c>
      <c r="E6" s="84">
        <v>508.32</v>
      </c>
      <c r="F6" s="158">
        <f t="shared" ref="F6:F8" si="0">D6/B6*100</f>
        <v>142.92477876106196</v>
      </c>
      <c r="G6" s="158">
        <f t="shared" ref="G6:G8" si="1">D6/C6*100</f>
        <v>100.94062500000001</v>
      </c>
    </row>
    <row r="7" spans="1:7" s="122" customFormat="1" ht="33.75" customHeight="1">
      <c r="A7" s="156" t="s">
        <v>332</v>
      </c>
      <c r="B7" s="121">
        <v>19100</v>
      </c>
      <c r="C7" s="121">
        <v>22700</v>
      </c>
      <c r="D7" s="121">
        <v>22711</v>
      </c>
      <c r="E7" s="84">
        <v>965.79</v>
      </c>
      <c r="F7" s="158">
        <f t="shared" si="0"/>
        <v>118.90575916230365</v>
      </c>
      <c r="G7" s="158">
        <f t="shared" si="1"/>
        <v>100.04845814977973</v>
      </c>
    </row>
    <row r="8" spans="1:7" s="122" customFormat="1" ht="33.75" customHeight="1">
      <c r="A8" s="156" t="s">
        <v>333</v>
      </c>
      <c r="B8" s="121">
        <v>3500</v>
      </c>
      <c r="C8" s="121">
        <v>9300</v>
      </c>
      <c r="D8" s="121">
        <v>9577</v>
      </c>
      <c r="E8" s="84">
        <v>201.25</v>
      </c>
      <c r="F8" s="158">
        <f t="shared" si="0"/>
        <v>273.62857142857143</v>
      </c>
      <c r="G8" s="158">
        <f t="shared" si="1"/>
        <v>102.97849462365592</v>
      </c>
    </row>
    <row r="9" spans="1:7" s="122" customFormat="1" ht="33.75" customHeight="1">
      <c r="A9" s="156" t="s">
        <v>334</v>
      </c>
      <c r="B9" s="120"/>
      <c r="C9" s="121"/>
      <c r="D9" s="121">
        <v>10</v>
      </c>
      <c r="E9" s="84"/>
      <c r="F9" s="158"/>
      <c r="G9" s="158"/>
    </row>
    <row r="10" spans="1:7" s="122" customFormat="1" ht="33.75" customHeight="1">
      <c r="A10" s="156" t="s">
        <v>335</v>
      </c>
      <c r="B10" s="120"/>
      <c r="C10" s="121"/>
      <c r="D10" s="121">
        <v>3</v>
      </c>
      <c r="E10" s="84"/>
      <c r="F10" s="158"/>
      <c r="G10" s="158"/>
    </row>
    <row r="11" spans="1:7" s="122" customFormat="1">
      <c r="A11" s="124"/>
      <c r="B11" s="124"/>
      <c r="C11" s="124"/>
      <c r="D11" s="124"/>
    </row>
    <row r="12" spans="1:7" s="122" customFormat="1">
      <c r="A12" s="124"/>
      <c r="B12" s="124"/>
      <c r="C12" s="124"/>
      <c r="D12" s="124"/>
    </row>
    <row r="13" spans="1:7" s="122" customFormat="1">
      <c r="A13" s="124"/>
      <c r="B13" s="124"/>
      <c r="C13" s="124"/>
      <c r="D13" s="124"/>
    </row>
    <row r="14" spans="1:7" s="122" customFormat="1">
      <c r="A14" s="124"/>
      <c r="B14" s="124"/>
      <c r="C14" s="124"/>
      <c r="D14" s="124"/>
    </row>
    <row r="15" spans="1:7" s="122" customFormat="1">
      <c r="A15" s="124"/>
      <c r="B15" s="124"/>
      <c r="C15" s="124"/>
      <c r="D15" s="124"/>
    </row>
    <row r="16" spans="1:7" s="122" customFormat="1">
      <c r="A16" s="124"/>
      <c r="B16" s="124"/>
      <c r="C16" s="124"/>
      <c r="D16" s="124"/>
    </row>
    <row r="17" spans="1:4" s="122" customFormat="1">
      <c r="A17" s="124"/>
      <c r="B17" s="124"/>
      <c r="C17" s="124"/>
      <c r="D17" s="124"/>
    </row>
    <row r="18" spans="1:4" s="122" customFormat="1">
      <c r="A18" s="124"/>
      <c r="B18" s="124"/>
      <c r="C18" s="124"/>
      <c r="D18" s="124"/>
    </row>
    <row r="19" spans="1:4" s="122" customFormat="1">
      <c r="A19" s="124"/>
      <c r="B19" s="124"/>
      <c r="C19" s="124"/>
      <c r="D19" s="124"/>
    </row>
    <row r="20" spans="1:4" s="122" customFormat="1">
      <c r="A20" s="124"/>
      <c r="B20" s="124"/>
      <c r="C20" s="124"/>
      <c r="D20" s="124"/>
    </row>
    <row r="21" spans="1:4" s="122" customFormat="1">
      <c r="A21" s="124"/>
      <c r="B21" s="124"/>
      <c r="C21" s="124"/>
      <c r="D21" s="124"/>
    </row>
    <row r="22" spans="1:4" s="122" customFormat="1">
      <c r="A22" s="124"/>
      <c r="B22" s="124"/>
      <c r="C22" s="124"/>
      <c r="D22" s="124"/>
    </row>
    <row r="23" spans="1:4" s="122" customFormat="1">
      <c r="A23" s="124"/>
      <c r="B23" s="124"/>
      <c r="C23" s="124"/>
      <c r="D23" s="124"/>
    </row>
    <row r="24" spans="1:4" s="122" customFormat="1">
      <c r="A24" s="124"/>
      <c r="B24" s="124"/>
      <c r="C24" s="124"/>
      <c r="D24" s="124"/>
    </row>
  </sheetData>
  <mergeCells count="1">
    <mergeCell ref="A2:G2"/>
  </mergeCells>
  <phoneticPr fontId="4" type="noConversion"/>
  <printOptions horizontalCentered="1"/>
  <pageMargins left="0.43307086614173229" right="0.19685039370078741" top="0.9055118110236221" bottom="0.78740157480314965" header="0" footer="0.7874015748031496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Zeros="0" zoomScale="98" zoomScaleNormal="98" workbookViewId="0">
      <pane xSplit="1" ySplit="4" topLeftCell="B5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ColWidth="9" defaultRowHeight="14.25"/>
  <cols>
    <col min="1" max="1" width="31.875" style="125" customWidth="1"/>
    <col min="2" max="3" width="10.625" style="125" customWidth="1"/>
    <col min="4" max="4" width="9.25" style="125" customWidth="1"/>
    <col min="5" max="5" width="8.75" style="115" customWidth="1"/>
    <col min="6" max="6" width="9.25" style="115" customWidth="1"/>
    <col min="7" max="7" width="6.75" style="115" customWidth="1"/>
    <col min="8" max="16384" width="9" style="115"/>
  </cols>
  <sheetData>
    <row r="1" spans="1:7" ht="27.75" customHeight="1">
      <c r="A1" s="114" t="s">
        <v>504</v>
      </c>
      <c r="B1" s="114"/>
      <c r="C1" s="114"/>
      <c r="D1" s="114"/>
    </row>
    <row r="2" spans="1:7" ht="42" customHeight="1">
      <c r="A2" s="237" t="s">
        <v>481</v>
      </c>
      <c r="B2" s="237"/>
      <c r="C2" s="237"/>
      <c r="D2" s="237"/>
      <c r="E2" s="237"/>
      <c r="F2" s="237"/>
      <c r="G2" s="237"/>
    </row>
    <row r="3" spans="1:7" s="118" customFormat="1" ht="27.75" customHeight="1">
      <c r="A3" s="116" t="s">
        <v>440</v>
      </c>
      <c r="B3" s="116"/>
      <c r="C3" s="116"/>
      <c r="D3" s="117"/>
      <c r="E3" s="117"/>
      <c r="G3" s="117" t="s">
        <v>196</v>
      </c>
    </row>
    <row r="4" spans="1:7" s="163" customFormat="1" ht="42" customHeight="1">
      <c r="A4" s="119" t="s">
        <v>176</v>
      </c>
      <c r="B4" s="119" t="s">
        <v>283</v>
      </c>
      <c r="C4" s="119" t="s">
        <v>284</v>
      </c>
      <c r="D4" s="119" t="s">
        <v>285</v>
      </c>
      <c r="E4" s="113" t="s">
        <v>328</v>
      </c>
      <c r="F4" s="119" t="s">
        <v>329</v>
      </c>
      <c r="G4" s="119" t="s">
        <v>330</v>
      </c>
    </row>
    <row r="5" spans="1:7" s="123" customFormat="1" ht="33.75" customHeight="1">
      <c r="A5" s="120" t="s">
        <v>482</v>
      </c>
      <c r="B5" s="121">
        <v>22200</v>
      </c>
      <c r="C5" s="121">
        <v>30000</v>
      </c>
      <c r="D5" s="121">
        <v>29636</v>
      </c>
      <c r="E5" s="84">
        <v>643.88</v>
      </c>
      <c r="F5" s="158">
        <f t="shared" ref="F5:F7" si="0">D5/B5*100</f>
        <v>133.49549549549548</v>
      </c>
      <c r="G5" s="158">
        <f t="shared" ref="G5:G7" si="1">D5/C5*100</f>
        <v>98.786666666666662</v>
      </c>
    </row>
    <row r="6" spans="1:7" s="123" customFormat="1" ht="33.75" customHeight="1">
      <c r="A6" s="164" t="s">
        <v>255</v>
      </c>
      <c r="B6" s="121">
        <v>22200</v>
      </c>
      <c r="C6" s="121">
        <v>30000</v>
      </c>
      <c r="D6" s="121">
        <v>29636</v>
      </c>
      <c r="E6" s="84">
        <v>643.88</v>
      </c>
      <c r="F6" s="158">
        <f t="shared" si="0"/>
        <v>133.49549549549548</v>
      </c>
      <c r="G6" s="158">
        <f t="shared" si="1"/>
        <v>98.786666666666662</v>
      </c>
    </row>
    <row r="7" spans="1:7" s="139" customFormat="1" ht="27.75" customHeight="1">
      <c r="A7" s="112" t="s">
        <v>336</v>
      </c>
      <c r="B7" s="121">
        <v>22200</v>
      </c>
      <c r="C7" s="121">
        <v>30000</v>
      </c>
      <c r="D7" s="121">
        <v>29636</v>
      </c>
      <c r="E7" s="84">
        <v>643.88</v>
      </c>
      <c r="F7" s="158">
        <f t="shared" si="0"/>
        <v>133.49549549549548</v>
      </c>
      <c r="G7" s="158">
        <f t="shared" si="1"/>
        <v>98.786666666666662</v>
      </c>
    </row>
    <row r="8" spans="1:7" s="122" customFormat="1">
      <c r="A8" s="124"/>
      <c r="B8" s="124"/>
      <c r="C8" s="157"/>
      <c r="D8" s="124"/>
    </row>
    <row r="9" spans="1:7" s="122" customFormat="1">
      <c r="A9" s="124"/>
      <c r="B9" s="124"/>
      <c r="C9" s="124"/>
      <c r="D9" s="124"/>
    </row>
    <row r="10" spans="1:7" s="122" customFormat="1">
      <c r="A10" s="124"/>
      <c r="B10" s="124"/>
      <c r="C10" s="124"/>
      <c r="D10" s="124"/>
    </row>
    <row r="11" spans="1:7" s="122" customFormat="1">
      <c r="A11" s="124"/>
      <c r="B11" s="124"/>
      <c r="C11" s="124"/>
      <c r="D11" s="124"/>
    </row>
    <row r="12" spans="1:7" s="122" customFormat="1">
      <c r="A12" s="124"/>
      <c r="B12" s="124"/>
      <c r="C12" s="124"/>
      <c r="D12" s="124"/>
    </row>
    <row r="13" spans="1:7" s="122" customFormat="1">
      <c r="A13" s="124"/>
      <c r="B13" s="124"/>
      <c r="C13" s="124"/>
      <c r="D13" s="124"/>
    </row>
    <row r="14" spans="1:7" s="122" customFormat="1">
      <c r="A14" s="124"/>
      <c r="B14" s="124"/>
      <c r="C14" s="124"/>
      <c r="D14" s="124"/>
    </row>
    <row r="15" spans="1:7" s="122" customFormat="1">
      <c r="A15" s="124"/>
      <c r="B15" s="124"/>
      <c r="C15" s="124"/>
      <c r="D15" s="124"/>
    </row>
    <row r="16" spans="1:7" s="122" customFormat="1">
      <c r="A16" s="124"/>
      <c r="B16" s="124"/>
      <c r="C16" s="124"/>
      <c r="D16" s="124"/>
    </row>
    <row r="17" spans="1:4" s="122" customFormat="1">
      <c r="A17" s="124"/>
      <c r="B17" s="124"/>
      <c r="C17" s="124"/>
      <c r="D17" s="124"/>
    </row>
    <row r="18" spans="1:4" s="122" customFormat="1">
      <c r="A18" s="124"/>
      <c r="B18" s="124"/>
      <c r="C18" s="124"/>
      <c r="D18" s="124"/>
    </row>
    <row r="19" spans="1:4" s="122" customFormat="1">
      <c r="A19" s="124"/>
      <c r="B19" s="124"/>
      <c r="C19" s="124"/>
      <c r="D19" s="124"/>
    </row>
    <row r="20" spans="1:4" s="122" customFormat="1">
      <c r="A20" s="124"/>
      <c r="B20" s="124"/>
      <c r="C20" s="124"/>
      <c r="D20" s="124"/>
    </row>
    <row r="21" spans="1:4" s="122" customFormat="1">
      <c r="A21" s="124"/>
      <c r="B21" s="124"/>
      <c r="C21" s="124"/>
      <c r="D21" s="124"/>
    </row>
    <row r="22" spans="1:4" s="122" customFormat="1">
      <c r="A22" s="124"/>
      <c r="B22" s="124"/>
      <c r="C22" s="124"/>
      <c r="D22" s="124"/>
    </row>
    <row r="23" spans="1:4" s="122" customFormat="1">
      <c r="A23" s="124"/>
      <c r="B23" s="124"/>
      <c r="C23" s="124"/>
      <c r="D23" s="124"/>
    </row>
    <row r="24" spans="1:4" s="122" customFormat="1">
      <c r="A24" s="124"/>
      <c r="B24" s="124"/>
      <c r="C24" s="124"/>
      <c r="D24" s="124"/>
    </row>
    <row r="25" spans="1:4" s="122" customFormat="1">
      <c r="A25" s="124"/>
      <c r="B25" s="124"/>
      <c r="C25" s="124"/>
      <c r="D25" s="124"/>
    </row>
    <row r="26" spans="1:4" s="122" customFormat="1">
      <c r="A26" s="124"/>
      <c r="B26" s="124"/>
      <c r="C26" s="124"/>
      <c r="D26" s="124"/>
    </row>
    <row r="27" spans="1:4" s="122" customFormat="1">
      <c r="A27" s="124"/>
      <c r="B27" s="124"/>
      <c r="C27" s="124"/>
      <c r="D27" s="124"/>
    </row>
    <row r="28" spans="1:4" s="122" customFormat="1">
      <c r="A28" s="124"/>
      <c r="B28" s="124"/>
      <c r="C28" s="124"/>
      <c r="D28" s="124"/>
    </row>
    <row r="29" spans="1:4" s="122" customFormat="1">
      <c r="A29" s="124"/>
      <c r="B29" s="124"/>
      <c r="C29" s="124"/>
      <c r="D29" s="124"/>
    </row>
    <row r="30" spans="1:4" s="122" customFormat="1">
      <c r="A30" s="124"/>
      <c r="B30" s="124"/>
      <c r="C30" s="124"/>
      <c r="D30" s="124"/>
    </row>
    <row r="31" spans="1:4" s="122" customFormat="1">
      <c r="A31" s="124"/>
      <c r="B31" s="124"/>
      <c r="C31" s="124"/>
      <c r="D31" s="124"/>
    </row>
    <row r="32" spans="1:4" s="122" customFormat="1">
      <c r="A32" s="124"/>
      <c r="B32" s="124"/>
      <c r="C32" s="124"/>
      <c r="D32" s="124"/>
    </row>
    <row r="33" spans="1:4" s="122" customFormat="1">
      <c r="A33" s="124"/>
      <c r="B33" s="124"/>
      <c r="C33" s="124"/>
      <c r="D33" s="124"/>
    </row>
    <row r="34" spans="1:4" s="122" customFormat="1">
      <c r="A34" s="124"/>
      <c r="B34" s="124"/>
      <c r="C34" s="124"/>
      <c r="D34" s="124"/>
    </row>
    <row r="35" spans="1:4" s="122" customFormat="1">
      <c r="A35" s="124"/>
      <c r="B35" s="124"/>
      <c r="C35" s="124"/>
      <c r="D35" s="124"/>
    </row>
  </sheetData>
  <mergeCells count="1">
    <mergeCell ref="A2:G2"/>
  </mergeCells>
  <phoneticPr fontId="4" type="noConversion"/>
  <printOptions horizontalCentered="1"/>
  <pageMargins left="0.43307086614173229" right="0.19685039370078741" top="0.9055118110236221" bottom="0.78740157480314965" header="0" footer="0.7874015748031496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Zeros="0" workbookViewId="0">
      <selection activeCell="A2" sqref="A2:B2"/>
    </sheetView>
  </sheetViews>
  <sheetFormatPr defaultRowHeight="13.5"/>
  <cols>
    <col min="1" max="1" width="40.75" style="168" customWidth="1"/>
    <col min="2" max="2" width="46" style="168" customWidth="1"/>
    <col min="3" max="256" width="9" style="168"/>
    <col min="257" max="257" width="40.75" style="168" customWidth="1"/>
    <col min="258" max="258" width="59.375" style="168" customWidth="1"/>
    <col min="259" max="512" width="9" style="168"/>
    <col min="513" max="513" width="40.75" style="168" customWidth="1"/>
    <col min="514" max="514" width="59.375" style="168" customWidth="1"/>
    <col min="515" max="768" width="9" style="168"/>
    <col min="769" max="769" width="40.75" style="168" customWidth="1"/>
    <col min="770" max="770" width="59.375" style="168" customWidth="1"/>
    <col min="771" max="1024" width="9" style="168"/>
    <col min="1025" max="1025" width="40.75" style="168" customWidth="1"/>
    <col min="1026" max="1026" width="59.375" style="168" customWidth="1"/>
    <col min="1027" max="1280" width="9" style="168"/>
    <col min="1281" max="1281" width="40.75" style="168" customWidth="1"/>
    <col min="1282" max="1282" width="59.375" style="168" customWidth="1"/>
    <col min="1283" max="1536" width="9" style="168"/>
    <col min="1537" max="1537" width="40.75" style="168" customWidth="1"/>
    <col min="1538" max="1538" width="59.375" style="168" customWidth="1"/>
    <col min="1539" max="1792" width="9" style="168"/>
    <col min="1793" max="1793" width="40.75" style="168" customWidth="1"/>
    <col min="1794" max="1794" width="59.375" style="168" customWidth="1"/>
    <col min="1795" max="2048" width="9" style="168"/>
    <col min="2049" max="2049" width="40.75" style="168" customWidth="1"/>
    <col min="2050" max="2050" width="59.375" style="168" customWidth="1"/>
    <col min="2051" max="2304" width="9" style="168"/>
    <col min="2305" max="2305" width="40.75" style="168" customWidth="1"/>
    <col min="2306" max="2306" width="59.375" style="168" customWidth="1"/>
    <col min="2307" max="2560" width="9" style="168"/>
    <col min="2561" max="2561" width="40.75" style="168" customWidth="1"/>
    <col min="2562" max="2562" width="59.375" style="168" customWidth="1"/>
    <col min="2563" max="2816" width="9" style="168"/>
    <col min="2817" max="2817" width="40.75" style="168" customWidth="1"/>
    <col min="2818" max="2818" width="59.375" style="168" customWidth="1"/>
    <col min="2819" max="3072" width="9" style="168"/>
    <col min="3073" max="3073" width="40.75" style="168" customWidth="1"/>
    <col min="3074" max="3074" width="59.375" style="168" customWidth="1"/>
    <col min="3075" max="3328" width="9" style="168"/>
    <col min="3329" max="3329" width="40.75" style="168" customWidth="1"/>
    <col min="3330" max="3330" width="59.375" style="168" customWidth="1"/>
    <col min="3331" max="3584" width="9" style="168"/>
    <col min="3585" max="3585" width="40.75" style="168" customWidth="1"/>
    <col min="3586" max="3586" width="59.375" style="168" customWidth="1"/>
    <col min="3587" max="3840" width="9" style="168"/>
    <col min="3841" max="3841" width="40.75" style="168" customWidth="1"/>
    <col min="3842" max="3842" width="59.375" style="168" customWidth="1"/>
    <col min="3843" max="4096" width="9" style="168"/>
    <col min="4097" max="4097" width="40.75" style="168" customWidth="1"/>
    <col min="4098" max="4098" width="59.375" style="168" customWidth="1"/>
    <col min="4099" max="4352" width="9" style="168"/>
    <col min="4353" max="4353" width="40.75" style="168" customWidth="1"/>
    <col min="4354" max="4354" width="59.375" style="168" customWidth="1"/>
    <col min="4355" max="4608" width="9" style="168"/>
    <col min="4609" max="4609" width="40.75" style="168" customWidth="1"/>
    <col min="4610" max="4610" width="59.375" style="168" customWidth="1"/>
    <col min="4611" max="4864" width="9" style="168"/>
    <col min="4865" max="4865" width="40.75" style="168" customWidth="1"/>
    <col min="4866" max="4866" width="59.375" style="168" customWidth="1"/>
    <col min="4867" max="5120" width="9" style="168"/>
    <col min="5121" max="5121" width="40.75" style="168" customWidth="1"/>
    <col min="5122" max="5122" width="59.375" style="168" customWidth="1"/>
    <col min="5123" max="5376" width="9" style="168"/>
    <col min="5377" max="5377" width="40.75" style="168" customWidth="1"/>
    <col min="5378" max="5378" width="59.375" style="168" customWidth="1"/>
    <col min="5379" max="5632" width="9" style="168"/>
    <col min="5633" max="5633" width="40.75" style="168" customWidth="1"/>
    <col min="5634" max="5634" width="59.375" style="168" customWidth="1"/>
    <col min="5635" max="5888" width="9" style="168"/>
    <col min="5889" max="5889" width="40.75" style="168" customWidth="1"/>
    <col min="5890" max="5890" width="59.375" style="168" customWidth="1"/>
    <col min="5891" max="6144" width="9" style="168"/>
    <col min="6145" max="6145" width="40.75" style="168" customWidth="1"/>
    <col min="6146" max="6146" width="59.375" style="168" customWidth="1"/>
    <col min="6147" max="6400" width="9" style="168"/>
    <col min="6401" max="6401" width="40.75" style="168" customWidth="1"/>
    <col min="6402" max="6402" width="59.375" style="168" customWidth="1"/>
    <col min="6403" max="6656" width="9" style="168"/>
    <col min="6657" max="6657" width="40.75" style="168" customWidth="1"/>
    <col min="6658" max="6658" width="59.375" style="168" customWidth="1"/>
    <col min="6659" max="6912" width="9" style="168"/>
    <col min="6913" max="6913" width="40.75" style="168" customWidth="1"/>
    <col min="6914" max="6914" width="59.375" style="168" customWidth="1"/>
    <col min="6915" max="7168" width="9" style="168"/>
    <col min="7169" max="7169" width="40.75" style="168" customWidth="1"/>
    <col min="7170" max="7170" width="59.375" style="168" customWidth="1"/>
    <col min="7171" max="7424" width="9" style="168"/>
    <col min="7425" max="7425" width="40.75" style="168" customWidth="1"/>
    <col min="7426" max="7426" width="59.375" style="168" customWidth="1"/>
    <col min="7427" max="7680" width="9" style="168"/>
    <col min="7681" max="7681" width="40.75" style="168" customWidth="1"/>
    <col min="7682" max="7682" width="59.375" style="168" customWidth="1"/>
    <col min="7683" max="7936" width="9" style="168"/>
    <col min="7937" max="7937" width="40.75" style="168" customWidth="1"/>
    <col min="7938" max="7938" width="59.375" style="168" customWidth="1"/>
    <col min="7939" max="8192" width="9" style="168"/>
    <col min="8193" max="8193" width="40.75" style="168" customWidth="1"/>
    <col min="8194" max="8194" width="59.375" style="168" customWidth="1"/>
    <col min="8195" max="8448" width="9" style="168"/>
    <col min="8449" max="8449" width="40.75" style="168" customWidth="1"/>
    <col min="8450" max="8450" width="59.375" style="168" customWidth="1"/>
    <col min="8451" max="8704" width="9" style="168"/>
    <col min="8705" max="8705" width="40.75" style="168" customWidth="1"/>
    <col min="8706" max="8706" width="59.375" style="168" customWidth="1"/>
    <col min="8707" max="8960" width="9" style="168"/>
    <col min="8961" max="8961" width="40.75" style="168" customWidth="1"/>
    <col min="8962" max="8962" width="59.375" style="168" customWidth="1"/>
    <col min="8963" max="9216" width="9" style="168"/>
    <col min="9217" max="9217" width="40.75" style="168" customWidth="1"/>
    <col min="9218" max="9218" width="59.375" style="168" customWidth="1"/>
    <col min="9219" max="9472" width="9" style="168"/>
    <col min="9473" max="9473" width="40.75" style="168" customWidth="1"/>
    <col min="9474" max="9474" width="59.375" style="168" customWidth="1"/>
    <col min="9475" max="9728" width="9" style="168"/>
    <col min="9729" max="9729" width="40.75" style="168" customWidth="1"/>
    <col min="9730" max="9730" width="59.375" style="168" customWidth="1"/>
    <col min="9731" max="9984" width="9" style="168"/>
    <col min="9985" max="9985" width="40.75" style="168" customWidth="1"/>
    <col min="9986" max="9986" width="59.375" style="168" customWidth="1"/>
    <col min="9987" max="10240" width="9" style="168"/>
    <col min="10241" max="10241" width="40.75" style="168" customWidth="1"/>
    <col min="10242" max="10242" width="59.375" style="168" customWidth="1"/>
    <col min="10243" max="10496" width="9" style="168"/>
    <col min="10497" max="10497" width="40.75" style="168" customWidth="1"/>
    <col min="10498" max="10498" width="59.375" style="168" customWidth="1"/>
    <col min="10499" max="10752" width="9" style="168"/>
    <col min="10753" max="10753" width="40.75" style="168" customWidth="1"/>
    <col min="10754" max="10754" width="59.375" style="168" customWidth="1"/>
    <col min="10755" max="11008" width="9" style="168"/>
    <col min="11009" max="11009" width="40.75" style="168" customWidth="1"/>
    <col min="11010" max="11010" width="59.375" style="168" customWidth="1"/>
    <col min="11011" max="11264" width="9" style="168"/>
    <col min="11265" max="11265" width="40.75" style="168" customWidth="1"/>
    <col min="11266" max="11266" width="59.375" style="168" customWidth="1"/>
    <col min="11267" max="11520" width="9" style="168"/>
    <col min="11521" max="11521" width="40.75" style="168" customWidth="1"/>
    <col min="11522" max="11522" width="59.375" style="168" customWidth="1"/>
    <col min="11523" max="11776" width="9" style="168"/>
    <col min="11777" max="11777" width="40.75" style="168" customWidth="1"/>
    <col min="11778" max="11778" width="59.375" style="168" customWidth="1"/>
    <col min="11779" max="12032" width="9" style="168"/>
    <col min="12033" max="12033" width="40.75" style="168" customWidth="1"/>
    <col min="12034" max="12034" width="59.375" style="168" customWidth="1"/>
    <col min="12035" max="12288" width="9" style="168"/>
    <col min="12289" max="12289" width="40.75" style="168" customWidth="1"/>
    <col min="12290" max="12290" width="59.375" style="168" customWidth="1"/>
    <col min="12291" max="12544" width="9" style="168"/>
    <col min="12545" max="12545" width="40.75" style="168" customWidth="1"/>
    <col min="12546" max="12546" width="59.375" style="168" customWidth="1"/>
    <col min="12547" max="12800" width="9" style="168"/>
    <col min="12801" max="12801" width="40.75" style="168" customWidth="1"/>
    <col min="12802" max="12802" width="59.375" style="168" customWidth="1"/>
    <col min="12803" max="13056" width="9" style="168"/>
    <col min="13057" max="13057" width="40.75" style="168" customWidth="1"/>
    <col min="13058" max="13058" width="59.375" style="168" customWidth="1"/>
    <col min="13059" max="13312" width="9" style="168"/>
    <col min="13313" max="13313" width="40.75" style="168" customWidth="1"/>
    <col min="13314" max="13314" width="59.375" style="168" customWidth="1"/>
    <col min="13315" max="13568" width="9" style="168"/>
    <col min="13569" max="13569" width="40.75" style="168" customWidth="1"/>
    <col min="13570" max="13570" width="59.375" style="168" customWidth="1"/>
    <col min="13571" max="13824" width="9" style="168"/>
    <col min="13825" max="13825" width="40.75" style="168" customWidth="1"/>
    <col min="13826" max="13826" width="59.375" style="168" customWidth="1"/>
    <col min="13827" max="14080" width="9" style="168"/>
    <col min="14081" max="14081" width="40.75" style="168" customWidth="1"/>
    <col min="14082" max="14082" width="59.375" style="168" customWidth="1"/>
    <col min="14083" max="14336" width="9" style="168"/>
    <col min="14337" max="14337" width="40.75" style="168" customWidth="1"/>
    <col min="14338" max="14338" width="59.375" style="168" customWidth="1"/>
    <col min="14339" max="14592" width="9" style="168"/>
    <col min="14593" max="14593" width="40.75" style="168" customWidth="1"/>
    <col min="14594" max="14594" width="59.375" style="168" customWidth="1"/>
    <col min="14595" max="14848" width="9" style="168"/>
    <col min="14849" max="14849" width="40.75" style="168" customWidth="1"/>
    <col min="14850" max="14850" width="59.375" style="168" customWidth="1"/>
    <col min="14851" max="15104" width="9" style="168"/>
    <col min="15105" max="15105" width="40.75" style="168" customWidth="1"/>
    <col min="15106" max="15106" width="59.375" style="168" customWidth="1"/>
    <col min="15107" max="15360" width="9" style="168"/>
    <col min="15361" max="15361" width="40.75" style="168" customWidth="1"/>
    <col min="15362" max="15362" width="59.375" style="168" customWidth="1"/>
    <col min="15363" max="15616" width="9" style="168"/>
    <col min="15617" max="15617" width="40.75" style="168" customWidth="1"/>
    <col min="15618" max="15618" width="59.375" style="168" customWidth="1"/>
    <col min="15619" max="15872" width="9" style="168"/>
    <col min="15873" max="15873" width="40.75" style="168" customWidth="1"/>
    <col min="15874" max="15874" width="59.375" style="168" customWidth="1"/>
    <col min="15875" max="16128" width="9" style="168"/>
    <col min="16129" max="16129" width="40.75" style="168" customWidth="1"/>
    <col min="16130" max="16130" width="59.375" style="168" customWidth="1"/>
    <col min="16131" max="16384" width="9" style="168"/>
  </cols>
  <sheetData>
    <row r="1" spans="1:4" ht="22.5" customHeight="1">
      <c r="A1" s="166" t="s">
        <v>505</v>
      </c>
      <c r="B1" s="167"/>
      <c r="C1" s="167"/>
      <c r="D1" s="167"/>
    </row>
    <row r="2" spans="1:4" ht="32.25" customHeight="1">
      <c r="A2" s="237" t="s">
        <v>485</v>
      </c>
      <c r="B2" s="237"/>
    </row>
    <row r="3" spans="1:4" ht="23.25" customHeight="1">
      <c r="A3" s="169"/>
      <c r="B3" s="170" t="s">
        <v>0</v>
      </c>
    </row>
    <row r="4" spans="1:4" s="173" customFormat="1" ht="24.75" customHeight="1">
      <c r="A4" s="171" t="s">
        <v>444</v>
      </c>
      <c r="B4" s="172" t="s">
        <v>445</v>
      </c>
    </row>
    <row r="5" spans="1:4" s="173" customFormat="1" ht="27.75" customHeight="1">
      <c r="A5" s="172" t="s">
        <v>446</v>
      </c>
      <c r="B5" s="172">
        <f>B6+B7+B8</f>
        <v>901</v>
      </c>
    </row>
    <row r="6" spans="1:4" s="173" customFormat="1" ht="27.75" customHeight="1">
      <c r="A6" s="174" t="s">
        <v>447</v>
      </c>
      <c r="B6" s="172">
        <v>178</v>
      </c>
    </row>
    <row r="7" spans="1:4" s="173" customFormat="1" ht="27.75" customHeight="1">
      <c r="A7" s="174" t="s">
        <v>448</v>
      </c>
      <c r="B7" s="172">
        <v>75</v>
      </c>
    </row>
    <row r="8" spans="1:4" s="173" customFormat="1" ht="27.75" customHeight="1">
      <c r="A8" s="174" t="s">
        <v>449</v>
      </c>
      <c r="B8" s="172">
        <f>B9+B10</f>
        <v>648</v>
      </c>
    </row>
    <row r="9" spans="1:4" s="173" customFormat="1" ht="27.75" customHeight="1">
      <c r="A9" s="174" t="s">
        <v>450</v>
      </c>
      <c r="B9" s="172">
        <v>48</v>
      </c>
    </row>
    <row r="10" spans="1:4" s="173" customFormat="1" ht="27.75" customHeight="1">
      <c r="A10" s="174" t="s">
        <v>451</v>
      </c>
      <c r="B10" s="172">
        <v>600</v>
      </c>
    </row>
    <row r="11" spans="1:4" s="173" customFormat="1" ht="14.25"/>
    <row r="12" spans="1:4" s="173" customFormat="1" ht="14.25"/>
    <row r="13" spans="1:4" s="173" customFormat="1" ht="14.25"/>
    <row r="14" spans="1:4" s="173" customFormat="1" ht="14.25"/>
    <row r="15" spans="1:4" s="173" customFormat="1" ht="14.25"/>
    <row r="16" spans="1:4" s="173" customFormat="1" ht="14.25"/>
    <row r="17" s="173" customFormat="1" ht="14.25"/>
    <row r="18" s="173" customFormat="1" ht="14.25"/>
    <row r="19" s="173" customFormat="1" ht="14.25"/>
    <row r="20" s="173" customFormat="1" ht="14.25"/>
    <row r="21" s="173" customFormat="1" ht="14.25"/>
    <row r="22" s="173" customFormat="1" ht="14.25"/>
    <row r="23" s="173" customFormat="1" ht="14.25"/>
    <row r="24" s="173" customFormat="1" ht="14.25"/>
    <row r="25" s="173" customFormat="1" ht="14.25"/>
    <row r="26" s="173" customFormat="1" ht="14.25"/>
    <row r="27" s="173" customFormat="1" ht="14.25"/>
    <row r="28" s="173" customFormat="1" ht="14.25"/>
    <row r="29" s="173" customFormat="1" ht="14.25"/>
    <row r="30" s="173" customFormat="1" ht="14.25"/>
    <row r="31" s="173" customFormat="1" ht="14.25"/>
    <row r="32" s="173" customFormat="1" ht="14.25"/>
    <row r="33" s="173" customFormat="1" ht="14.25"/>
  </sheetData>
  <mergeCells count="1">
    <mergeCell ref="A2:B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Zeros="0" workbookViewId="0">
      <pane xSplit="1" ySplit="5" topLeftCell="B6" activePane="bottomRight" state="frozen"/>
      <selection activeCell="A12" sqref="A12:XFD12"/>
      <selection pane="topRight" activeCell="A12" sqref="A12:XFD12"/>
      <selection pane="bottomLeft" activeCell="A12" sqref="A12:XFD12"/>
      <selection pane="bottomRight" activeCell="J8" sqref="J8"/>
    </sheetView>
  </sheetViews>
  <sheetFormatPr defaultColWidth="8.75" defaultRowHeight="14.25"/>
  <cols>
    <col min="1" max="1" width="27.5" style="40" customWidth="1"/>
    <col min="2" max="2" width="9" style="40" customWidth="1"/>
    <col min="3" max="3" width="8.75" style="22" customWidth="1"/>
    <col min="4" max="5" width="9.875" style="23" customWidth="1"/>
    <col min="6" max="7" width="8.75" style="22" customWidth="1"/>
    <col min="8" max="16384" width="8.75" style="24"/>
  </cols>
  <sheetData>
    <row r="1" spans="1:8" ht="27.75" customHeight="1">
      <c r="A1" s="21" t="s">
        <v>167</v>
      </c>
      <c r="B1" s="21"/>
    </row>
    <row r="2" spans="1:8" ht="42" customHeight="1">
      <c r="A2" s="201" t="s">
        <v>287</v>
      </c>
      <c r="B2" s="201"/>
      <c r="C2" s="201"/>
      <c r="D2" s="201"/>
      <c r="E2" s="201"/>
      <c r="F2" s="201"/>
      <c r="G2" s="201"/>
      <c r="H2" s="201"/>
    </row>
    <row r="3" spans="1:8" s="29" customFormat="1" ht="27.75" customHeight="1">
      <c r="A3" s="25" t="s">
        <v>440</v>
      </c>
      <c r="B3" s="25"/>
      <c r="C3" s="26"/>
      <c r="D3" s="27"/>
      <c r="E3" s="27"/>
      <c r="F3" s="28"/>
      <c r="G3" s="28"/>
      <c r="H3" s="28" t="s">
        <v>168</v>
      </c>
    </row>
    <row r="4" spans="1:8" s="30" customFormat="1" ht="24.75" customHeight="1">
      <c r="A4" s="202" t="s">
        <v>169</v>
      </c>
      <c r="B4" s="206" t="s">
        <v>283</v>
      </c>
      <c r="C4" s="202" t="s">
        <v>284</v>
      </c>
      <c r="D4" s="203" t="s">
        <v>303</v>
      </c>
      <c r="E4" s="203"/>
      <c r="F4" s="204" t="s">
        <v>170</v>
      </c>
      <c r="G4" s="208" t="s">
        <v>282</v>
      </c>
      <c r="H4" s="205" t="s">
        <v>171</v>
      </c>
    </row>
    <row r="5" spans="1:8" s="30" customFormat="1" ht="24.75" customHeight="1">
      <c r="A5" s="202"/>
      <c r="B5" s="207"/>
      <c r="C5" s="202"/>
      <c r="D5" s="101" t="s">
        <v>172</v>
      </c>
      <c r="E5" s="101" t="s">
        <v>173</v>
      </c>
      <c r="F5" s="204"/>
      <c r="G5" s="209"/>
      <c r="H5" s="205"/>
    </row>
    <row r="6" spans="1:8" s="30" customFormat="1" ht="24.75" customHeight="1">
      <c r="A6" s="31" t="s">
        <v>304</v>
      </c>
      <c r="B6" s="35">
        <f>SUM(B7:B24)</f>
        <v>333200</v>
      </c>
      <c r="C6" s="35">
        <f t="shared" ref="C6:E6" si="0">SUM(C7:C24)</f>
        <v>333200</v>
      </c>
      <c r="D6" s="35">
        <f t="shared" si="0"/>
        <v>351552</v>
      </c>
      <c r="E6" s="35">
        <f t="shared" si="0"/>
        <v>320737</v>
      </c>
      <c r="F6" s="33">
        <v>6.704615016101978</v>
      </c>
      <c r="G6" s="33">
        <f>E6/B6*100</f>
        <v>96.259603841536617</v>
      </c>
      <c r="H6" s="34">
        <f>E6/C6*100</f>
        <v>96.259603841536617</v>
      </c>
    </row>
    <row r="7" spans="1:8" s="30" customFormat="1" ht="24.75" customHeight="1">
      <c r="A7" s="31" t="s">
        <v>279</v>
      </c>
      <c r="B7" s="35">
        <v>34594</v>
      </c>
      <c r="C7" s="35">
        <v>40721</v>
      </c>
      <c r="D7" s="198">
        <v>38357</v>
      </c>
      <c r="E7" s="32">
        <v>37985</v>
      </c>
      <c r="F7" s="33">
        <v>17.320937702690188</v>
      </c>
      <c r="G7" s="33">
        <f t="shared" ref="G7:G24" si="1">E7/B7*100</f>
        <v>109.80227785165057</v>
      </c>
      <c r="H7" s="34">
        <f>E7/C7*100</f>
        <v>93.281108027798922</v>
      </c>
    </row>
    <row r="8" spans="1:8" s="30" customFormat="1" ht="24.75" customHeight="1">
      <c r="A8" s="31" t="s">
        <v>305</v>
      </c>
      <c r="B8" s="35">
        <v>33827</v>
      </c>
      <c r="C8" s="35">
        <v>37362</v>
      </c>
      <c r="D8" s="198">
        <v>38694</v>
      </c>
      <c r="E8" s="32">
        <v>36772</v>
      </c>
      <c r="F8" s="33">
        <v>-2.7915829544252979</v>
      </c>
      <c r="G8" s="33">
        <f t="shared" si="1"/>
        <v>108.70606320394951</v>
      </c>
      <c r="H8" s="34">
        <f t="shared" ref="H8:H23" si="2">E8/C8*100</f>
        <v>98.420855414592367</v>
      </c>
    </row>
    <row r="9" spans="1:8" s="30" customFormat="1" ht="24.75" customHeight="1">
      <c r="A9" s="31" t="s">
        <v>306</v>
      </c>
      <c r="B9" s="35">
        <v>66910</v>
      </c>
      <c r="C9" s="35">
        <v>67469</v>
      </c>
      <c r="D9" s="198">
        <v>70488</v>
      </c>
      <c r="E9" s="32">
        <v>67323</v>
      </c>
      <c r="F9" s="33">
        <v>4.8024533765061106</v>
      </c>
      <c r="G9" s="33">
        <f t="shared" si="1"/>
        <v>100.6172470482738</v>
      </c>
      <c r="H9" s="34">
        <f t="shared" si="2"/>
        <v>99.78360432198491</v>
      </c>
    </row>
    <row r="10" spans="1:8" s="30" customFormat="1" ht="24.75" customHeight="1">
      <c r="A10" s="31" t="s">
        <v>307</v>
      </c>
      <c r="B10" s="35">
        <v>10925</v>
      </c>
      <c r="C10" s="35">
        <v>10925</v>
      </c>
      <c r="D10" s="198">
        <v>12430</v>
      </c>
      <c r="E10" s="32">
        <v>11538</v>
      </c>
      <c r="F10" s="33">
        <v>12.401363857769109</v>
      </c>
      <c r="G10" s="33">
        <f t="shared" si="1"/>
        <v>105.61098398169338</v>
      </c>
      <c r="H10" s="34">
        <f t="shared" si="2"/>
        <v>105.61098398169338</v>
      </c>
    </row>
    <row r="11" spans="1:8" s="30" customFormat="1" ht="24.75" customHeight="1">
      <c r="A11" s="31" t="s">
        <v>308</v>
      </c>
      <c r="B11" s="35">
        <v>5437</v>
      </c>
      <c r="C11" s="35">
        <v>5461</v>
      </c>
      <c r="D11" s="32">
        <v>6206</v>
      </c>
      <c r="E11" s="32">
        <v>5712</v>
      </c>
      <c r="F11" s="33">
        <v>-10.708144442707523</v>
      </c>
      <c r="G11" s="33">
        <f t="shared" si="1"/>
        <v>105.05793636196432</v>
      </c>
      <c r="H11" s="34">
        <f t="shared" si="2"/>
        <v>104.59622779710675</v>
      </c>
    </row>
    <row r="12" spans="1:8" s="30" customFormat="1" ht="24.75" customHeight="1">
      <c r="A12" s="31" t="s">
        <v>309</v>
      </c>
      <c r="B12" s="35">
        <v>61032</v>
      </c>
      <c r="C12" s="35">
        <v>67280</v>
      </c>
      <c r="D12" s="198">
        <v>64070</v>
      </c>
      <c r="E12" s="32">
        <v>62428</v>
      </c>
      <c r="F12" s="33">
        <v>13.455946496074445</v>
      </c>
      <c r="G12" s="33">
        <f t="shared" si="1"/>
        <v>102.28732468213397</v>
      </c>
      <c r="H12" s="34">
        <f t="shared" si="2"/>
        <v>92.788347205707495</v>
      </c>
    </row>
    <row r="13" spans="1:8" s="30" customFormat="1" ht="24.75" customHeight="1">
      <c r="A13" s="31" t="s">
        <v>310</v>
      </c>
      <c r="B13" s="35">
        <v>19980</v>
      </c>
      <c r="C13" s="35">
        <v>20406</v>
      </c>
      <c r="D13" s="198">
        <v>22220</v>
      </c>
      <c r="E13" s="32">
        <v>20312</v>
      </c>
      <c r="F13" s="33">
        <v>4.2871078708220045</v>
      </c>
      <c r="G13" s="33">
        <f t="shared" si="1"/>
        <v>101.66166166166167</v>
      </c>
      <c r="H13" s="34">
        <f t="shared" si="2"/>
        <v>99.539351171224155</v>
      </c>
    </row>
    <row r="14" spans="1:8" s="30" customFormat="1" ht="24.75" customHeight="1">
      <c r="A14" s="31" t="s">
        <v>311</v>
      </c>
      <c r="B14" s="35"/>
      <c r="C14" s="35"/>
      <c r="D14" s="198">
        <v>1</v>
      </c>
      <c r="E14" s="32">
        <v>0</v>
      </c>
      <c r="F14" s="33"/>
      <c r="G14" s="33"/>
      <c r="H14" s="34"/>
    </row>
    <row r="15" spans="1:8" s="30" customFormat="1" ht="24.75" customHeight="1">
      <c r="A15" s="31" t="s">
        <v>312</v>
      </c>
      <c r="B15" s="35">
        <v>62700</v>
      </c>
      <c r="C15" s="35">
        <v>60680</v>
      </c>
      <c r="D15" s="198">
        <v>65828</v>
      </c>
      <c r="E15" s="32">
        <v>56743</v>
      </c>
      <c r="F15" s="33">
        <v>-0.96343485469936319</v>
      </c>
      <c r="G15" s="33">
        <f t="shared" si="1"/>
        <v>90.499202551834131</v>
      </c>
      <c r="H15" s="34">
        <f t="shared" si="2"/>
        <v>93.511865524060639</v>
      </c>
    </row>
    <row r="16" spans="1:8" s="30" customFormat="1" ht="24.75" customHeight="1">
      <c r="A16" s="31" t="s">
        <v>313</v>
      </c>
      <c r="B16" s="35">
        <v>1273</v>
      </c>
      <c r="C16" s="32">
        <v>1172</v>
      </c>
      <c r="D16" s="32">
        <v>1144</v>
      </c>
      <c r="E16" s="32">
        <v>1144</v>
      </c>
      <c r="F16" s="33">
        <v>-42.367758186397985</v>
      </c>
      <c r="G16" s="33">
        <f t="shared" si="1"/>
        <v>89.866457187745482</v>
      </c>
      <c r="H16" s="34">
        <f t="shared" si="2"/>
        <v>97.610921501706486</v>
      </c>
    </row>
    <row r="17" spans="1:8" s="30" customFormat="1" ht="24.75" customHeight="1">
      <c r="A17" s="31" t="s">
        <v>314</v>
      </c>
      <c r="B17" s="35">
        <v>2057</v>
      </c>
      <c r="C17" s="32">
        <v>2112</v>
      </c>
      <c r="D17" s="32">
        <v>5624</v>
      </c>
      <c r="E17" s="32">
        <v>2031</v>
      </c>
      <c r="F17" s="33">
        <v>22.275737507525584</v>
      </c>
      <c r="G17" s="33">
        <f t="shared" si="1"/>
        <v>98.736023334953813</v>
      </c>
      <c r="H17" s="34">
        <f t="shared" si="2"/>
        <v>96.164772727272734</v>
      </c>
    </row>
    <row r="18" spans="1:8" s="30" customFormat="1" ht="24.75" customHeight="1">
      <c r="A18" s="31" t="s">
        <v>315</v>
      </c>
      <c r="B18" s="35">
        <v>5130</v>
      </c>
      <c r="C18" s="32">
        <v>5065</v>
      </c>
      <c r="D18" s="32">
        <v>9205</v>
      </c>
      <c r="E18" s="32">
        <v>4242</v>
      </c>
      <c r="F18" s="33">
        <v>30.322580645161288</v>
      </c>
      <c r="G18" s="33"/>
      <c r="H18" s="34"/>
    </row>
    <row r="19" spans="1:8" s="30" customFormat="1" ht="24.75" customHeight="1">
      <c r="A19" s="31" t="s">
        <v>316</v>
      </c>
      <c r="B19" s="35"/>
      <c r="C19" s="32"/>
      <c r="D19" s="32">
        <v>240</v>
      </c>
      <c r="E19" s="32">
        <v>0</v>
      </c>
      <c r="F19" s="33"/>
      <c r="G19" s="33"/>
      <c r="H19" s="34"/>
    </row>
    <row r="20" spans="1:8" s="30" customFormat="1" ht="24.75" customHeight="1">
      <c r="A20" s="31" t="s">
        <v>317</v>
      </c>
      <c r="B20" s="35">
        <v>856</v>
      </c>
      <c r="C20" s="35">
        <v>875</v>
      </c>
      <c r="D20" s="32">
        <v>831</v>
      </c>
      <c r="E20" s="32">
        <v>831</v>
      </c>
      <c r="F20" s="33">
        <v>27.258805513016849</v>
      </c>
      <c r="G20" s="33">
        <f t="shared" si="1"/>
        <v>97.079439252336456</v>
      </c>
      <c r="H20" s="34">
        <f t="shared" si="2"/>
        <v>94.971428571428575</v>
      </c>
    </row>
    <row r="21" spans="1:8" s="30" customFormat="1" ht="24.75" customHeight="1">
      <c r="A21" s="31" t="s">
        <v>318</v>
      </c>
      <c r="B21" s="35">
        <v>8069</v>
      </c>
      <c r="C21" s="32">
        <v>8503</v>
      </c>
      <c r="D21" s="32">
        <v>11033</v>
      </c>
      <c r="E21" s="32">
        <v>8534</v>
      </c>
      <c r="F21" s="33">
        <v>21.342243708232612</v>
      </c>
      <c r="G21" s="33">
        <f t="shared" si="1"/>
        <v>105.76279588548768</v>
      </c>
      <c r="H21" s="34">
        <f t="shared" si="2"/>
        <v>100.36457720804421</v>
      </c>
    </row>
    <row r="22" spans="1:8" s="30" customFormat="1" ht="24.75" customHeight="1">
      <c r="A22" s="110" t="s">
        <v>319</v>
      </c>
      <c r="B22" s="35">
        <v>7615</v>
      </c>
      <c r="C22" s="35">
        <v>374</v>
      </c>
      <c r="D22" s="32">
        <v>387</v>
      </c>
      <c r="E22" s="32">
        <v>348</v>
      </c>
      <c r="F22" s="33">
        <v>11.9</v>
      </c>
      <c r="G22" s="33"/>
      <c r="H22" s="34">
        <f t="shared" si="2"/>
        <v>93.048128342245988</v>
      </c>
    </row>
    <row r="23" spans="1:8" s="30" customFormat="1" ht="24.75" customHeight="1">
      <c r="A23" s="110" t="s">
        <v>320</v>
      </c>
      <c r="B23" s="35">
        <v>4795</v>
      </c>
      <c r="C23" s="32">
        <v>4795</v>
      </c>
      <c r="D23" s="32">
        <v>4794</v>
      </c>
      <c r="E23" s="32">
        <v>4794</v>
      </c>
      <c r="F23" s="33">
        <v>77.489999999999995</v>
      </c>
      <c r="G23" s="33">
        <f t="shared" si="1"/>
        <v>99.979144942648588</v>
      </c>
      <c r="H23" s="34">
        <f t="shared" si="2"/>
        <v>99.979144942648588</v>
      </c>
    </row>
    <row r="24" spans="1:8" s="30" customFormat="1" ht="24.75" customHeight="1">
      <c r="A24" s="110" t="s">
        <v>321</v>
      </c>
      <c r="B24" s="35">
        <v>8000</v>
      </c>
      <c r="C24" s="32"/>
      <c r="D24" s="32"/>
      <c r="E24" s="32"/>
      <c r="F24" s="33"/>
      <c r="G24" s="33">
        <f t="shared" si="1"/>
        <v>0</v>
      </c>
      <c r="H24" s="34"/>
    </row>
    <row r="25" spans="1:8" s="30" customFormat="1" ht="15.75" customHeight="1">
      <c r="A25" s="36" t="s">
        <v>174</v>
      </c>
      <c r="B25" s="36"/>
      <c r="C25" s="37"/>
      <c r="D25" s="27"/>
      <c r="E25" s="27"/>
      <c r="F25" s="26"/>
      <c r="G25" s="26"/>
    </row>
    <row r="26" spans="1:8" s="30" customFormat="1" ht="15.75" customHeight="1">
      <c r="A26" s="36" t="s">
        <v>175</v>
      </c>
      <c r="B26" s="36"/>
      <c r="C26" s="26"/>
      <c r="D26" s="27"/>
      <c r="E26" s="27"/>
      <c r="F26" s="26"/>
      <c r="G26" s="26"/>
    </row>
    <row r="27" spans="1:8" s="30" customFormat="1" ht="18" customHeight="1">
      <c r="A27" s="36"/>
      <c r="B27" s="36"/>
      <c r="C27" s="38"/>
      <c r="D27" s="39"/>
      <c r="E27" s="39"/>
      <c r="F27" s="38"/>
      <c r="G27" s="38"/>
    </row>
    <row r="28" spans="1:8" s="30" customFormat="1" ht="28.5" customHeight="1">
      <c r="A28" s="200"/>
      <c r="B28" s="200"/>
      <c r="C28" s="200"/>
      <c r="D28" s="200"/>
      <c r="E28" s="200"/>
      <c r="F28" s="200"/>
      <c r="G28" s="200"/>
      <c r="H28" s="200"/>
    </row>
    <row r="29" spans="1:8" s="30" customFormat="1">
      <c r="A29" s="36"/>
      <c r="B29" s="36"/>
      <c r="C29" s="38"/>
      <c r="D29" s="39"/>
      <c r="E29" s="39"/>
      <c r="F29" s="38"/>
      <c r="G29" s="38"/>
    </row>
    <row r="30" spans="1:8" s="30" customFormat="1">
      <c r="A30" s="36"/>
      <c r="B30" s="36"/>
      <c r="C30" s="38"/>
      <c r="D30" s="39"/>
      <c r="E30" s="39"/>
      <c r="F30" s="38"/>
      <c r="G30" s="38"/>
    </row>
    <row r="31" spans="1:8" s="30" customFormat="1">
      <c r="A31" s="36"/>
      <c r="B31" s="36"/>
      <c r="C31" s="38"/>
      <c r="D31" s="39"/>
      <c r="E31" s="39"/>
      <c r="F31" s="38"/>
      <c r="G31" s="38"/>
    </row>
    <row r="32" spans="1:8" s="30" customFormat="1">
      <c r="A32" s="36"/>
      <c r="B32" s="36"/>
      <c r="C32" s="38"/>
      <c r="D32" s="39"/>
      <c r="E32" s="39"/>
      <c r="F32" s="38"/>
      <c r="G32" s="38"/>
    </row>
    <row r="33" spans="1:7" s="30" customFormat="1">
      <c r="A33" s="36"/>
      <c r="B33" s="36"/>
      <c r="C33" s="38"/>
      <c r="D33" s="39"/>
      <c r="E33" s="39"/>
      <c r="F33" s="38"/>
      <c r="G33" s="38"/>
    </row>
    <row r="34" spans="1:7" s="30" customFormat="1">
      <c r="A34" s="36"/>
      <c r="B34" s="36"/>
      <c r="C34" s="38"/>
      <c r="D34" s="39"/>
      <c r="E34" s="39"/>
      <c r="F34" s="38"/>
      <c r="G34" s="38"/>
    </row>
    <row r="35" spans="1:7" s="30" customFormat="1">
      <c r="A35" s="36"/>
      <c r="B35" s="36"/>
      <c r="C35" s="38"/>
      <c r="D35" s="39"/>
      <c r="E35" s="39"/>
      <c r="F35" s="38"/>
      <c r="G35" s="38"/>
    </row>
    <row r="36" spans="1:7" s="30" customFormat="1">
      <c r="A36" s="36"/>
      <c r="B36" s="36"/>
      <c r="C36" s="38"/>
      <c r="D36" s="39"/>
      <c r="E36" s="39"/>
      <c r="F36" s="38"/>
      <c r="G36" s="38"/>
    </row>
    <row r="37" spans="1:7" s="30" customFormat="1">
      <c r="A37" s="36"/>
      <c r="B37" s="36"/>
      <c r="C37" s="38"/>
      <c r="D37" s="39"/>
      <c r="E37" s="39"/>
      <c r="F37" s="38"/>
      <c r="G37" s="38"/>
    </row>
    <row r="38" spans="1:7" s="30" customFormat="1">
      <c r="A38" s="36"/>
      <c r="B38" s="36"/>
      <c r="C38" s="38"/>
      <c r="D38" s="39"/>
      <c r="E38" s="39"/>
      <c r="F38" s="38"/>
      <c r="G38" s="38"/>
    </row>
    <row r="39" spans="1:7" s="30" customFormat="1">
      <c r="A39" s="36"/>
      <c r="B39" s="36"/>
      <c r="C39" s="38"/>
      <c r="D39" s="39"/>
      <c r="E39" s="39"/>
      <c r="F39" s="38"/>
      <c r="G39" s="38"/>
    </row>
    <row r="40" spans="1:7" s="30" customFormat="1">
      <c r="A40" s="36"/>
      <c r="B40" s="36"/>
      <c r="C40" s="38"/>
      <c r="D40" s="39"/>
      <c r="E40" s="39"/>
      <c r="F40" s="38"/>
      <c r="G40" s="38"/>
    </row>
    <row r="41" spans="1:7" s="30" customFormat="1">
      <c r="A41" s="36"/>
      <c r="B41" s="36"/>
      <c r="C41" s="38"/>
      <c r="D41" s="39"/>
      <c r="E41" s="39"/>
      <c r="F41" s="38"/>
      <c r="G41" s="38"/>
    </row>
    <row r="42" spans="1:7" s="30" customFormat="1">
      <c r="A42" s="36"/>
      <c r="B42" s="36"/>
      <c r="C42" s="38"/>
      <c r="D42" s="39"/>
      <c r="E42" s="39"/>
      <c r="F42" s="38"/>
      <c r="G42" s="38"/>
    </row>
    <row r="43" spans="1:7" s="30" customFormat="1">
      <c r="A43" s="36"/>
      <c r="B43" s="36"/>
      <c r="C43" s="38"/>
      <c r="D43" s="39"/>
      <c r="E43" s="39"/>
      <c r="F43" s="38"/>
      <c r="G43" s="38"/>
    </row>
    <row r="44" spans="1:7" s="30" customFormat="1">
      <c r="A44" s="36"/>
      <c r="B44" s="36"/>
      <c r="C44" s="38"/>
      <c r="D44" s="39"/>
      <c r="E44" s="39"/>
      <c r="F44" s="38"/>
      <c r="G44" s="38"/>
    </row>
    <row r="45" spans="1:7" s="30" customFormat="1">
      <c r="A45" s="36"/>
      <c r="B45" s="36"/>
      <c r="C45" s="38"/>
      <c r="D45" s="39"/>
      <c r="E45" s="39"/>
      <c r="F45" s="38"/>
      <c r="G45" s="38"/>
    </row>
    <row r="46" spans="1:7" s="30" customFormat="1">
      <c r="A46" s="36"/>
      <c r="B46" s="36"/>
      <c r="C46" s="38"/>
      <c r="D46" s="39"/>
      <c r="E46" s="39"/>
      <c r="F46" s="38"/>
      <c r="G46" s="38"/>
    </row>
    <row r="47" spans="1:7" s="30" customFormat="1">
      <c r="A47" s="36"/>
      <c r="B47" s="36"/>
      <c r="C47" s="38"/>
      <c r="D47" s="39"/>
      <c r="E47" s="39"/>
      <c r="F47" s="38"/>
      <c r="G47" s="38"/>
    </row>
    <row r="48" spans="1:7" s="30" customFormat="1">
      <c r="A48" s="36"/>
      <c r="B48" s="36"/>
      <c r="C48" s="38"/>
      <c r="D48" s="39"/>
      <c r="E48" s="39"/>
      <c r="F48" s="38"/>
      <c r="G48" s="38"/>
    </row>
    <row r="49" spans="1:7" s="30" customFormat="1">
      <c r="A49" s="36"/>
      <c r="B49" s="36"/>
      <c r="C49" s="38"/>
      <c r="D49" s="39"/>
      <c r="E49" s="39"/>
      <c r="F49" s="38"/>
      <c r="G49" s="38"/>
    </row>
    <row r="50" spans="1:7" s="30" customFormat="1">
      <c r="A50" s="36"/>
      <c r="B50" s="36"/>
      <c r="C50" s="38"/>
      <c r="D50" s="39"/>
      <c r="E50" s="39"/>
      <c r="F50" s="38"/>
      <c r="G50" s="38"/>
    </row>
    <row r="51" spans="1:7" s="30" customFormat="1">
      <c r="A51" s="40"/>
      <c r="B51" s="40"/>
      <c r="C51" s="22"/>
      <c r="D51" s="23"/>
      <c r="E51" s="23"/>
      <c r="F51" s="22"/>
      <c r="G51" s="22"/>
    </row>
  </sheetData>
  <mergeCells count="9">
    <mergeCell ref="A28:H28"/>
    <mergeCell ref="A2:H2"/>
    <mergeCell ref="A4:A5"/>
    <mergeCell ref="C4:C5"/>
    <mergeCell ref="D4:E4"/>
    <mergeCell ref="F4:F5"/>
    <mergeCell ref="H4:H5"/>
    <mergeCell ref="B4:B5"/>
    <mergeCell ref="G4:G5"/>
  </mergeCells>
  <phoneticPr fontId="4" type="noConversion"/>
  <printOptions horizontalCentered="1"/>
  <pageMargins left="0.43307086614173229" right="0.19685039370078741" top="0.9055118110236221" bottom="0.78740157480314965" header="0" footer="0.7874015748031496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8"/>
  <sheetViews>
    <sheetView workbookViewId="0">
      <selection activeCell="B8" sqref="B8"/>
    </sheetView>
  </sheetViews>
  <sheetFormatPr defaultColWidth="9" defaultRowHeight="13.5"/>
  <cols>
    <col min="1" max="1" width="46.125" style="93" customWidth="1"/>
    <col min="2" max="2" width="19" style="93" customWidth="1"/>
    <col min="3" max="3" width="18.25" style="93" customWidth="1"/>
    <col min="4" max="16384" width="9" style="93"/>
  </cols>
  <sheetData>
    <row r="1" spans="1:3" ht="18.75">
      <c r="A1" s="92" t="s">
        <v>346</v>
      </c>
    </row>
    <row r="2" spans="1:3" ht="45" customHeight="1">
      <c r="A2" s="210" t="s">
        <v>453</v>
      </c>
      <c r="B2" s="210"/>
      <c r="C2" s="210"/>
    </row>
    <row r="3" spans="1:3" ht="28.5" customHeight="1">
      <c r="A3" s="100" t="s">
        <v>441</v>
      </c>
      <c r="C3" s="28" t="s">
        <v>347</v>
      </c>
    </row>
    <row r="4" spans="1:3" ht="22.5" customHeight="1">
      <c r="A4" s="99" t="s">
        <v>348</v>
      </c>
      <c r="B4" s="94" t="s">
        <v>349</v>
      </c>
      <c r="C4" s="94" t="s">
        <v>350</v>
      </c>
    </row>
    <row r="5" spans="1:3" ht="15.75">
      <c r="A5" s="95" t="s">
        <v>351</v>
      </c>
      <c r="B5" s="96">
        <f>B6+B98+B130+B150+B162+B177+B237+B270+B273+B286+B292+B303+B310+B313+B317+B324+B327</f>
        <v>351552</v>
      </c>
      <c r="C5" s="96">
        <f>C6+C98+C130+C150+C162+C177+C237+C270+C273+C286+C292+C303+C310+C313+C317+C324+C327</f>
        <v>320737</v>
      </c>
    </row>
    <row r="6" spans="1:3" ht="15.75">
      <c r="A6" s="97" t="s">
        <v>352</v>
      </c>
      <c r="B6" s="96">
        <f>B7+B10+B13+B20+B25+B32+B38+B40+B45+B49+B53+B58+B63+B65+B68+B71+B80+B84+B88+B93+B96+B91+B76</f>
        <v>38357</v>
      </c>
      <c r="C6" s="96">
        <f>C7+C10+C13+C20+C25+C32+C38+C40+C45+C49+C53+C58+C63+C65+C68+C71+C80+C84+C88+C93+C96+C91+C76</f>
        <v>37985</v>
      </c>
    </row>
    <row r="7" spans="1:3" ht="15.75">
      <c r="A7" s="159" t="s">
        <v>4</v>
      </c>
      <c r="B7" s="160">
        <f>B8+B9</f>
        <v>1139</v>
      </c>
      <c r="C7" s="160">
        <f>SUM(C8:C9)</f>
        <v>1139</v>
      </c>
    </row>
    <row r="8" spans="1:3" ht="15.75">
      <c r="A8" s="159" t="s">
        <v>5</v>
      </c>
      <c r="B8" s="160">
        <v>995</v>
      </c>
      <c r="C8" s="160">
        <v>995</v>
      </c>
    </row>
    <row r="9" spans="1:3" ht="15.75">
      <c r="A9" s="159" t="s">
        <v>6</v>
      </c>
      <c r="B9" s="160">
        <v>144</v>
      </c>
      <c r="C9" s="160">
        <v>144</v>
      </c>
    </row>
    <row r="10" spans="1:3" ht="15.75">
      <c r="A10" s="159" t="s">
        <v>7</v>
      </c>
      <c r="B10" s="160">
        <f>B11+B12</f>
        <v>970</v>
      </c>
      <c r="C10" s="160">
        <f>SUM(C11:C12)</f>
        <v>970</v>
      </c>
    </row>
    <row r="11" spans="1:3" ht="15.75">
      <c r="A11" s="159" t="s">
        <v>5</v>
      </c>
      <c r="B11" s="160">
        <v>793</v>
      </c>
      <c r="C11" s="160">
        <v>793</v>
      </c>
    </row>
    <row r="12" spans="1:3" ht="15.75">
      <c r="A12" s="159" t="s">
        <v>6</v>
      </c>
      <c r="B12" s="160">
        <v>177</v>
      </c>
      <c r="C12" s="160">
        <v>177</v>
      </c>
    </row>
    <row r="13" spans="1:3" ht="15.75">
      <c r="A13" s="159" t="s">
        <v>8</v>
      </c>
      <c r="B13" s="160">
        <f>B14+B15+B16+B17+B18+B19</f>
        <v>18222</v>
      </c>
      <c r="C13" s="160">
        <f>SUM(C14:C19)</f>
        <v>18196</v>
      </c>
    </row>
    <row r="14" spans="1:3" ht="15.75">
      <c r="A14" s="159" t="s">
        <v>5</v>
      </c>
      <c r="B14" s="160">
        <v>10274</v>
      </c>
      <c r="C14" s="160">
        <v>10274</v>
      </c>
    </row>
    <row r="15" spans="1:3" ht="15.75">
      <c r="A15" s="159" t="s">
        <v>6</v>
      </c>
      <c r="B15" s="160">
        <v>4330</v>
      </c>
      <c r="C15" s="160">
        <v>4323</v>
      </c>
    </row>
    <row r="16" spans="1:3" ht="15.75">
      <c r="A16" s="159" t="s">
        <v>9</v>
      </c>
      <c r="B16" s="160">
        <v>993</v>
      </c>
      <c r="C16" s="160">
        <v>993</v>
      </c>
    </row>
    <row r="17" spans="1:3" ht="15.75">
      <c r="A17" s="159" t="s">
        <v>10</v>
      </c>
      <c r="B17" s="160">
        <v>857</v>
      </c>
      <c r="C17" s="160">
        <v>838</v>
      </c>
    </row>
    <row r="18" spans="1:3" ht="15.75">
      <c r="A18" s="159" t="s">
        <v>11</v>
      </c>
      <c r="B18" s="160">
        <v>1669</v>
      </c>
      <c r="C18" s="160">
        <v>1669</v>
      </c>
    </row>
    <row r="19" spans="1:3" ht="15.75">
      <c r="A19" s="159" t="s">
        <v>353</v>
      </c>
      <c r="B19" s="160">
        <v>99</v>
      </c>
      <c r="C19" s="160">
        <v>99</v>
      </c>
    </row>
    <row r="20" spans="1:3" ht="15.75">
      <c r="A20" s="159" t="s">
        <v>12</v>
      </c>
      <c r="B20" s="160">
        <f>B21+B22+B23+B24</f>
        <v>759</v>
      </c>
      <c r="C20" s="160">
        <f>SUM(C21:C24)</f>
        <v>759</v>
      </c>
    </row>
    <row r="21" spans="1:3" ht="15.75">
      <c r="A21" s="159" t="s">
        <v>5</v>
      </c>
      <c r="B21" s="160">
        <v>563</v>
      </c>
      <c r="C21" s="160">
        <v>563</v>
      </c>
    </row>
    <row r="22" spans="1:3" ht="15.75">
      <c r="A22" s="159" t="s">
        <v>6</v>
      </c>
      <c r="B22" s="160">
        <v>61</v>
      </c>
      <c r="C22" s="160">
        <v>61</v>
      </c>
    </row>
    <row r="23" spans="1:3" ht="15.75">
      <c r="A23" s="159" t="s">
        <v>13</v>
      </c>
      <c r="B23" s="160">
        <v>10</v>
      </c>
      <c r="C23" s="160">
        <v>10</v>
      </c>
    </row>
    <row r="24" spans="1:3" ht="15.75">
      <c r="A24" s="159" t="s">
        <v>11</v>
      </c>
      <c r="B24" s="160">
        <v>125</v>
      </c>
      <c r="C24" s="160">
        <v>125</v>
      </c>
    </row>
    <row r="25" spans="1:3" ht="15.75">
      <c r="A25" s="159" t="s">
        <v>14</v>
      </c>
      <c r="B25" s="160">
        <f>B26+B28+B29+B30+B31+B27</f>
        <v>791</v>
      </c>
      <c r="C25" s="160">
        <f>SUM(C26:C31)</f>
        <v>789</v>
      </c>
    </row>
    <row r="26" spans="1:3" ht="15.75">
      <c r="A26" s="159" t="s">
        <v>5</v>
      </c>
      <c r="B26" s="160">
        <v>648</v>
      </c>
      <c r="C26" s="160">
        <v>648</v>
      </c>
    </row>
    <row r="27" spans="1:3" ht="15.75">
      <c r="A27" s="159" t="s">
        <v>354</v>
      </c>
      <c r="B27" s="160">
        <v>21</v>
      </c>
      <c r="C27" s="160">
        <v>21</v>
      </c>
    </row>
    <row r="28" spans="1:3" ht="15.75">
      <c r="A28" s="159" t="s">
        <v>15</v>
      </c>
      <c r="B28" s="160">
        <v>17</v>
      </c>
      <c r="C28" s="160">
        <v>17</v>
      </c>
    </row>
    <row r="29" spans="1:3" ht="15.75">
      <c r="A29" s="159" t="s">
        <v>16</v>
      </c>
      <c r="B29" s="160">
        <v>12</v>
      </c>
      <c r="C29" s="160">
        <v>12</v>
      </c>
    </row>
    <row r="30" spans="1:3" ht="15.75">
      <c r="A30" s="159" t="s">
        <v>17</v>
      </c>
      <c r="B30" s="160">
        <v>89</v>
      </c>
      <c r="C30" s="160">
        <v>87</v>
      </c>
    </row>
    <row r="31" spans="1:3" ht="15.75">
      <c r="A31" s="159" t="s">
        <v>355</v>
      </c>
      <c r="B31" s="160">
        <v>4</v>
      </c>
      <c r="C31" s="160">
        <v>4</v>
      </c>
    </row>
    <row r="32" spans="1:3" ht="15.75">
      <c r="A32" s="159" t="s">
        <v>18</v>
      </c>
      <c r="B32" s="160">
        <f>B33+B34+B35+B37+B36</f>
        <v>2311</v>
      </c>
      <c r="C32" s="160">
        <f>SUM(C33:C37)</f>
        <v>2311</v>
      </c>
    </row>
    <row r="33" spans="1:3" ht="15.75">
      <c r="A33" s="159" t="s">
        <v>5</v>
      </c>
      <c r="B33" s="160">
        <v>1028</v>
      </c>
      <c r="C33" s="160">
        <v>1028</v>
      </c>
    </row>
    <row r="34" spans="1:3" ht="15.75">
      <c r="A34" s="159" t="s">
        <v>6</v>
      </c>
      <c r="B34" s="160">
        <v>220</v>
      </c>
      <c r="C34" s="160">
        <v>220</v>
      </c>
    </row>
    <row r="35" spans="1:3" ht="15.75">
      <c r="A35" s="159" t="s">
        <v>19</v>
      </c>
      <c r="B35" s="160">
        <v>64</v>
      </c>
      <c r="C35" s="160">
        <v>64</v>
      </c>
    </row>
    <row r="36" spans="1:3" ht="15.75">
      <c r="A36" s="159" t="s">
        <v>11</v>
      </c>
      <c r="B36" s="160">
        <v>650</v>
      </c>
      <c r="C36" s="160">
        <v>650</v>
      </c>
    </row>
    <row r="37" spans="1:3" ht="15.75">
      <c r="A37" s="159" t="s">
        <v>356</v>
      </c>
      <c r="B37" s="160">
        <v>349</v>
      </c>
      <c r="C37" s="160">
        <v>349</v>
      </c>
    </row>
    <row r="38" spans="1:3" ht="15.75">
      <c r="A38" s="159" t="s">
        <v>442</v>
      </c>
      <c r="B38" s="160">
        <v>659</v>
      </c>
      <c r="C38" s="160">
        <v>659</v>
      </c>
    </row>
    <row r="39" spans="1:3" ht="15.75">
      <c r="A39" s="161" t="s">
        <v>357</v>
      </c>
      <c r="B39" s="160">
        <v>659</v>
      </c>
      <c r="C39" s="160">
        <v>659</v>
      </c>
    </row>
    <row r="40" spans="1:3" ht="15.75">
      <c r="A40" s="159" t="s">
        <v>20</v>
      </c>
      <c r="B40" s="160">
        <f>B41+B43+B42+B44</f>
        <v>514</v>
      </c>
      <c r="C40" s="160">
        <f>SUM(C41:C44)</f>
        <v>480</v>
      </c>
    </row>
    <row r="41" spans="1:3" ht="15.75">
      <c r="A41" s="159" t="s">
        <v>5</v>
      </c>
      <c r="B41" s="160">
        <v>392</v>
      </c>
      <c r="C41" s="160">
        <v>392</v>
      </c>
    </row>
    <row r="42" spans="1:3" ht="15.75">
      <c r="A42" s="161" t="s">
        <v>358</v>
      </c>
      <c r="B42" s="160">
        <v>13</v>
      </c>
      <c r="C42" s="160">
        <v>13</v>
      </c>
    </row>
    <row r="43" spans="1:3" ht="15.75">
      <c r="A43" s="159" t="s">
        <v>21</v>
      </c>
      <c r="B43" s="160">
        <v>48</v>
      </c>
      <c r="C43" s="160">
        <v>14</v>
      </c>
    </row>
    <row r="44" spans="1:3" ht="15.75">
      <c r="A44" s="159" t="s">
        <v>11</v>
      </c>
      <c r="B44" s="160">
        <v>61</v>
      </c>
      <c r="C44" s="160">
        <v>61</v>
      </c>
    </row>
    <row r="45" spans="1:3" ht="15.75">
      <c r="A45" s="159" t="s">
        <v>22</v>
      </c>
      <c r="B45" s="160">
        <f>B46+B47+B48</f>
        <v>496</v>
      </c>
      <c r="C45" s="160">
        <f>SUM(C46:C48)</f>
        <v>496</v>
      </c>
    </row>
    <row r="46" spans="1:3" ht="15.75">
      <c r="A46" s="159" t="s">
        <v>5</v>
      </c>
      <c r="B46" s="160">
        <v>264</v>
      </c>
      <c r="C46" s="160">
        <v>264</v>
      </c>
    </row>
    <row r="47" spans="1:3" ht="15.75">
      <c r="A47" s="159" t="s">
        <v>6</v>
      </c>
      <c r="B47" s="160">
        <v>198</v>
      </c>
      <c r="C47" s="160">
        <v>198</v>
      </c>
    </row>
    <row r="48" spans="1:3" ht="15.75">
      <c r="A48" s="159" t="s">
        <v>23</v>
      </c>
      <c r="B48" s="160">
        <v>34</v>
      </c>
      <c r="C48" s="160">
        <v>34</v>
      </c>
    </row>
    <row r="49" spans="1:3" ht="15.75">
      <c r="A49" s="159" t="s">
        <v>24</v>
      </c>
      <c r="B49" s="160">
        <f>B50+B51+B52</f>
        <v>996</v>
      </c>
      <c r="C49" s="160">
        <f>SUM(C50:C52)</f>
        <v>996</v>
      </c>
    </row>
    <row r="50" spans="1:3" ht="15.75">
      <c r="A50" s="159" t="s">
        <v>5</v>
      </c>
      <c r="B50" s="160">
        <v>823</v>
      </c>
      <c r="C50" s="160">
        <v>823</v>
      </c>
    </row>
    <row r="51" spans="1:3" ht="15.75">
      <c r="A51" s="159" t="s">
        <v>6</v>
      </c>
      <c r="B51" s="160">
        <v>132</v>
      </c>
      <c r="C51" s="160">
        <v>132</v>
      </c>
    </row>
    <row r="52" spans="1:3" ht="15.75">
      <c r="A52" s="159" t="s">
        <v>11</v>
      </c>
      <c r="B52" s="160">
        <v>41</v>
      </c>
      <c r="C52" s="160">
        <v>41</v>
      </c>
    </row>
    <row r="53" spans="1:3" ht="15.75">
      <c r="A53" s="159" t="s">
        <v>25</v>
      </c>
      <c r="B53" s="160">
        <f>B55+B54+B56+B57</f>
        <v>1881</v>
      </c>
      <c r="C53" s="160">
        <f>SUM(C54:C57)</f>
        <v>1881</v>
      </c>
    </row>
    <row r="54" spans="1:3" ht="15.75">
      <c r="A54" s="159" t="s">
        <v>5</v>
      </c>
      <c r="B54" s="160">
        <v>1020</v>
      </c>
      <c r="C54" s="160">
        <v>1020</v>
      </c>
    </row>
    <row r="55" spans="1:3" ht="15.75">
      <c r="A55" s="159" t="s">
        <v>6</v>
      </c>
      <c r="B55" s="160">
        <v>209</v>
      </c>
      <c r="C55" s="160">
        <v>209</v>
      </c>
    </row>
    <row r="56" spans="1:3" ht="15.75">
      <c r="A56" s="159" t="s">
        <v>26</v>
      </c>
      <c r="B56" s="160">
        <v>171</v>
      </c>
      <c r="C56" s="160">
        <v>171</v>
      </c>
    </row>
    <row r="57" spans="1:3" ht="15.75">
      <c r="A57" s="159" t="s">
        <v>11</v>
      </c>
      <c r="B57" s="160">
        <v>481</v>
      </c>
      <c r="C57" s="160">
        <v>481</v>
      </c>
    </row>
    <row r="58" spans="1:3" ht="15.75">
      <c r="A58" s="159" t="s">
        <v>27</v>
      </c>
      <c r="B58" s="160">
        <f>B59+B60+B61+B62</f>
        <v>4482</v>
      </c>
      <c r="C58" s="160">
        <f>SUM(C59:C62)</f>
        <v>4193</v>
      </c>
    </row>
    <row r="59" spans="1:3" ht="15.75">
      <c r="A59" s="159" t="s">
        <v>5</v>
      </c>
      <c r="B59" s="160">
        <v>4019</v>
      </c>
      <c r="C59" s="160">
        <v>4019</v>
      </c>
    </row>
    <row r="60" spans="1:3" ht="15.75">
      <c r="A60" s="159" t="s">
        <v>6</v>
      </c>
      <c r="B60" s="160">
        <v>36</v>
      </c>
      <c r="C60" s="160">
        <v>36</v>
      </c>
    </row>
    <row r="61" spans="1:3" ht="15.75">
      <c r="A61" s="159" t="s">
        <v>28</v>
      </c>
      <c r="B61" s="160">
        <v>138</v>
      </c>
      <c r="C61" s="160">
        <v>138</v>
      </c>
    </row>
    <row r="62" spans="1:3" ht="15.75">
      <c r="A62" s="161" t="s">
        <v>359</v>
      </c>
      <c r="B62" s="160">
        <v>289</v>
      </c>
      <c r="C62" s="160">
        <v>0</v>
      </c>
    </row>
    <row r="63" spans="1:3" ht="15.75">
      <c r="A63" s="159" t="s">
        <v>29</v>
      </c>
      <c r="B63" s="160">
        <v>147</v>
      </c>
      <c r="C63" s="160">
        <v>147</v>
      </c>
    </row>
    <row r="64" spans="1:3" ht="15.75">
      <c r="A64" s="159" t="s">
        <v>30</v>
      </c>
      <c r="B64" s="160">
        <v>147</v>
      </c>
      <c r="C64" s="160">
        <v>147</v>
      </c>
    </row>
    <row r="65" spans="1:3" ht="15.75">
      <c r="A65" s="159" t="s">
        <v>31</v>
      </c>
      <c r="B65" s="160">
        <v>73</v>
      </c>
      <c r="C65" s="160">
        <v>73</v>
      </c>
    </row>
    <row r="66" spans="1:3" ht="15.75">
      <c r="A66" s="159" t="s">
        <v>5</v>
      </c>
      <c r="B66" s="160">
        <v>69</v>
      </c>
      <c r="C66" s="160">
        <v>69</v>
      </c>
    </row>
    <row r="67" spans="1:3" ht="15.75">
      <c r="A67" s="161" t="s">
        <v>418</v>
      </c>
      <c r="B67" s="160">
        <v>4</v>
      </c>
      <c r="C67" s="160">
        <v>4</v>
      </c>
    </row>
    <row r="68" spans="1:3" ht="15.75">
      <c r="A68" s="159" t="s">
        <v>32</v>
      </c>
      <c r="B68" s="160">
        <f>SUM(B69:B70)</f>
        <v>260</v>
      </c>
      <c r="C68" s="160">
        <f>SUM(C69:C70)</f>
        <v>260</v>
      </c>
    </row>
    <row r="69" spans="1:3" ht="15.75">
      <c r="A69" s="159" t="s">
        <v>5</v>
      </c>
      <c r="B69" s="160">
        <v>213</v>
      </c>
      <c r="C69" s="160">
        <v>213</v>
      </c>
    </row>
    <row r="70" spans="1:3" ht="15.75">
      <c r="A70" s="159" t="s">
        <v>6</v>
      </c>
      <c r="B70" s="160">
        <v>47</v>
      </c>
      <c r="C70" s="160">
        <v>47</v>
      </c>
    </row>
    <row r="71" spans="1:3" ht="15.75">
      <c r="A71" s="159" t="s">
        <v>33</v>
      </c>
      <c r="B71" s="160">
        <f>SUM(B72:B75)</f>
        <v>584</v>
      </c>
      <c r="C71" s="160">
        <f>SUM(C72:C75)</f>
        <v>566</v>
      </c>
    </row>
    <row r="72" spans="1:3" ht="15.75">
      <c r="A72" s="159" t="s">
        <v>5</v>
      </c>
      <c r="B72" s="160">
        <v>432</v>
      </c>
      <c r="C72" s="160">
        <v>432</v>
      </c>
    </row>
    <row r="73" spans="1:3" ht="15.75">
      <c r="A73" s="159" t="s">
        <v>6</v>
      </c>
      <c r="B73" s="160">
        <v>112</v>
      </c>
      <c r="C73" s="160">
        <v>104</v>
      </c>
    </row>
    <row r="74" spans="1:3" ht="15.75">
      <c r="A74" s="159" t="s">
        <v>11</v>
      </c>
      <c r="B74" s="160">
        <v>30</v>
      </c>
      <c r="C74" s="160">
        <v>30</v>
      </c>
    </row>
    <row r="75" spans="1:3" ht="15.75">
      <c r="A75" s="161" t="s">
        <v>419</v>
      </c>
      <c r="B75" s="160">
        <v>10</v>
      </c>
      <c r="C75" s="160">
        <v>0</v>
      </c>
    </row>
    <row r="76" spans="1:3" ht="15.75">
      <c r="A76" s="159" t="s">
        <v>34</v>
      </c>
      <c r="B76" s="160">
        <f>SUM(B77:B79)</f>
        <v>711</v>
      </c>
      <c r="C76" s="160">
        <f>SUM(C77:C79)</f>
        <v>711</v>
      </c>
    </row>
    <row r="77" spans="1:3" ht="15.75">
      <c r="A77" s="159" t="s">
        <v>5</v>
      </c>
      <c r="B77" s="160">
        <v>543</v>
      </c>
      <c r="C77" s="160">
        <v>543</v>
      </c>
    </row>
    <row r="78" spans="1:3" ht="15.75">
      <c r="A78" s="159" t="s">
        <v>6</v>
      </c>
      <c r="B78" s="160">
        <v>156</v>
      </c>
      <c r="C78" s="160">
        <v>156</v>
      </c>
    </row>
    <row r="79" spans="1:3" ht="15.75">
      <c r="A79" s="161" t="s">
        <v>360</v>
      </c>
      <c r="B79" s="160">
        <v>12</v>
      </c>
      <c r="C79" s="160">
        <v>12</v>
      </c>
    </row>
    <row r="80" spans="1:3" ht="15.75">
      <c r="A80" s="159" t="s">
        <v>35</v>
      </c>
      <c r="B80" s="160">
        <f>SUM(B81:B83)</f>
        <v>696</v>
      </c>
      <c r="C80" s="160">
        <f>SUM(C81:C83)</f>
        <v>693</v>
      </c>
    </row>
    <row r="81" spans="1:3" ht="15.75">
      <c r="A81" s="159" t="s">
        <v>5</v>
      </c>
      <c r="B81" s="160">
        <v>394</v>
      </c>
      <c r="C81" s="160">
        <v>394</v>
      </c>
    </row>
    <row r="82" spans="1:3" ht="15.75">
      <c r="A82" s="159" t="s">
        <v>6</v>
      </c>
      <c r="B82" s="160">
        <v>151</v>
      </c>
      <c r="C82" s="160">
        <v>148</v>
      </c>
    </row>
    <row r="83" spans="1:3" ht="15.75">
      <c r="A83" s="159" t="s">
        <v>11</v>
      </c>
      <c r="B83" s="160">
        <v>151</v>
      </c>
      <c r="C83" s="160">
        <v>151</v>
      </c>
    </row>
    <row r="84" spans="1:3" ht="15.75">
      <c r="A84" s="159" t="s">
        <v>36</v>
      </c>
      <c r="B84" s="160">
        <f>B85+B86+B87</f>
        <v>1321</v>
      </c>
      <c r="C84" s="160">
        <v>1321</v>
      </c>
    </row>
    <row r="85" spans="1:3" ht="15.75">
      <c r="A85" s="159" t="s">
        <v>5</v>
      </c>
      <c r="B85" s="160">
        <v>355</v>
      </c>
      <c r="C85" s="160">
        <v>355</v>
      </c>
    </row>
    <row r="86" spans="1:3" ht="15.75">
      <c r="A86" s="159" t="s">
        <v>6</v>
      </c>
      <c r="B86" s="160">
        <v>673</v>
      </c>
      <c r="C86" s="160">
        <v>673</v>
      </c>
    </row>
    <row r="87" spans="1:3" ht="15.75">
      <c r="A87" s="159" t="s">
        <v>11</v>
      </c>
      <c r="B87" s="160">
        <v>293</v>
      </c>
      <c r="C87" s="160">
        <v>293</v>
      </c>
    </row>
    <row r="88" spans="1:3" ht="15.75">
      <c r="A88" s="159" t="s">
        <v>37</v>
      </c>
      <c r="B88" s="160">
        <f>B89+B90</f>
        <v>438</v>
      </c>
      <c r="C88" s="160">
        <v>438</v>
      </c>
    </row>
    <row r="89" spans="1:3" ht="15.75">
      <c r="A89" s="159" t="s">
        <v>5</v>
      </c>
      <c r="B89" s="160">
        <v>316</v>
      </c>
      <c r="C89" s="160">
        <v>316</v>
      </c>
    </row>
    <row r="90" spans="1:3" ht="15.75">
      <c r="A90" s="159" t="s">
        <v>6</v>
      </c>
      <c r="B90" s="160">
        <v>122</v>
      </c>
      <c r="C90" s="160">
        <v>122</v>
      </c>
    </row>
    <row r="91" spans="1:3" ht="15.75">
      <c r="A91" s="161" t="s">
        <v>427</v>
      </c>
      <c r="B91" s="160">
        <v>13</v>
      </c>
      <c r="C91" s="160">
        <v>13</v>
      </c>
    </row>
    <row r="92" spans="1:3" ht="15.75">
      <c r="A92" s="161" t="s">
        <v>439</v>
      </c>
      <c r="B92" s="160">
        <v>13</v>
      </c>
      <c r="C92" s="160">
        <v>13</v>
      </c>
    </row>
    <row r="93" spans="1:3" ht="15.75">
      <c r="A93" s="159" t="s">
        <v>361</v>
      </c>
      <c r="B93" s="160">
        <f>B94+B95</f>
        <v>448</v>
      </c>
      <c r="C93" s="160">
        <v>448</v>
      </c>
    </row>
    <row r="94" spans="1:3" ht="15.75">
      <c r="A94" s="159" t="s">
        <v>5</v>
      </c>
      <c r="B94" s="160">
        <v>417</v>
      </c>
      <c r="C94" s="160">
        <v>417</v>
      </c>
    </row>
    <row r="95" spans="1:3" ht="15.75">
      <c r="A95" s="159" t="s">
        <v>6</v>
      </c>
      <c r="B95" s="160">
        <v>31</v>
      </c>
      <c r="C95" s="160">
        <v>31</v>
      </c>
    </row>
    <row r="96" spans="1:3" ht="15.75">
      <c r="A96" s="159" t="s">
        <v>38</v>
      </c>
      <c r="B96" s="160">
        <v>446</v>
      </c>
      <c r="C96" s="160">
        <v>446</v>
      </c>
    </row>
    <row r="97" spans="1:3" ht="15.75">
      <c r="A97" s="159" t="s">
        <v>39</v>
      </c>
      <c r="B97" s="160">
        <v>446</v>
      </c>
      <c r="C97" s="160">
        <v>446</v>
      </c>
    </row>
    <row r="98" spans="1:3" ht="15.75">
      <c r="A98" s="159" t="s">
        <v>362</v>
      </c>
      <c r="B98" s="160">
        <f>B99+B110+B115+B121+B128</f>
        <v>38694</v>
      </c>
      <c r="C98" s="160">
        <f>+C99+C110+C115+C121+C128</f>
        <v>36772</v>
      </c>
    </row>
    <row r="99" spans="1:3" ht="15.75">
      <c r="A99" s="159" t="s">
        <v>40</v>
      </c>
      <c r="B99" s="160">
        <f>SUM(B100:B109)</f>
        <v>27032</v>
      </c>
      <c r="C99" s="160">
        <f>SUM(C100:C109)</f>
        <v>26651</v>
      </c>
    </row>
    <row r="100" spans="1:3" ht="15.75">
      <c r="A100" s="159" t="s">
        <v>363</v>
      </c>
      <c r="B100" s="160">
        <v>18708</v>
      </c>
      <c r="C100" s="160">
        <v>18708</v>
      </c>
    </row>
    <row r="101" spans="1:3" ht="15.75">
      <c r="A101" s="159" t="s">
        <v>364</v>
      </c>
      <c r="B101" s="160">
        <v>1843</v>
      </c>
      <c r="C101" s="160">
        <v>1591</v>
      </c>
    </row>
    <row r="102" spans="1:3" ht="15.75">
      <c r="A102" s="159" t="s">
        <v>365</v>
      </c>
      <c r="B102" s="160">
        <v>3928</v>
      </c>
      <c r="C102" s="160">
        <v>3928</v>
      </c>
    </row>
    <row r="103" spans="1:3" ht="15.75">
      <c r="A103" s="159" t="s">
        <v>366</v>
      </c>
      <c r="B103" s="160">
        <v>138</v>
      </c>
      <c r="C103" s="160">
        <v>138</v>
      </c>
    </row>
    <row r="104" spans="1:3" ht="15.75">
      <c r="A104" s="97" t="s">
        <v>367</v>
      </c>
      <c r="B104" s="96">
        <v>221</v>
      </c>
      <c r="C104" s="96">
        <v>221</v>
      </c>
    </row>
    <row r="105" spans="1:3" ht="15.75">
      <c r="A105" s="97" t="s">
        <v>368</v>
      </c>
      <c r="B105" s="96">
        <v>76</v>
      </c>
      <c r="C105" s="96">
        <v>76</v>
      </c>
    </row>
    <row r="106" spans="1:3" ht="15.75">
      <c r="A106" s="97" t="s">
        <v>369</v>
      </c>
      <c r="B106" s="96">
        <v>347</v>
      </c>
      <c r="C106" s="96">
        <v>347</v>
      </c>
    </row>
    <row r="107" spans="1:3" ht="15.75">
      <c r="A107" s="97" t="s">
        <v>370</v>
      </c>
      <c r="B107" s="96">
        <v>799</v>
      </c>
      <c r="C107" s="96">
        <v>799</v>
      </c>
    </row>
    <row r="108" spans="1:3" ht="15.75">
      <c r="A108" s="97" t="s">
        <v>371</v>
      </c>
      <c r="B108" s="96">
        <v>30</v>
      </c>
      <c r="C108" s="96">
        <v>30</v>
      </c>
    </row>
    <row r="109" spans="1:3" ht="15.75">
      <c r="A109" s="97" t="s">
        <v>372</v>
      </c>
      <c r="B109" s="96">
        <v>942</v>
      </c>
      <c r="C109" s="96">
        <v>813</v>
      </c>
    </row>
    <row r="110" spans="1:3" ht="15.75">
      <c r="A110" s="97" t="s">
        <v>41</v>
      </c>
      <c r="B110" s="96">
        <f>B111+B112+B113+B114</f>
        <v>2603</v>
      </c>
      <c r="C110" s="96">
        <f>SUM(C111:C114)</f>
        <v>2482</v>
      </c>
    </row>
    <row r="111" spans="1:3" ht="15.75">
      <c r="A111" s="97" t="s">
        <v>5</v>
      </c>
      <c r="B111" s="96">
        <v>2107</v>
      </c>
      <c r="C111" s="96">
        <v>2107</v>
      </c>
    </row>
    <row r="112" spans="1:3" ht="15.75">
      <c r="A112" s="97" t="s">
        <v>6</v>
      </c>
      <c r="B112" s="96">
        <v>417</v>
      </c>
      <c r="C112" s="96">
        <v>296</v>
      </c>
    </row>
    <row r="113" spans="1:3" ht="15.75">
      <c r="A113" s="97" t="s">
        <v>11</v>
      </c>
      <c r="B113" s="96">
        <v>74</v>
      </c>
      <c r="C113" s="96">
        <v>74</v>
      </c>
    </row>
    <row r="114" spans="1:3" ht="15.75">
      <c r="A114" s="98" t="s">
        <v>373</v>
      </c>
      <c r="B114" s="96">
        <v>5</v>
      </c>
      <c r="C114" s="96">
        <v>5</v>
      </c>
    </row>
    <row r="115" spans="1:3" ht="15.75">
      <c r="A115" s="97" t="s">
        <v>42</v>
      </c>
      <c r="B115" s="96">
        <f>SUM(B116:B120)</f>
        <v>5350</v>
      </c>
      <c r="C115" s="96">
        <f>SUM(C116:C120)</f>
        <v>3974</v>
      </c>
    </row>
    <row r="116" spans="1:3" ht="15.75">
      <c r="A116" s="97" t="s">
        <v>5</v>
      </c>
      <c r="B116" s="96">
        <v>2932</v>
      </c>
      <c r="C116" s="96">
        <v>2932</v>
      </c>
    </row>
    <row r="117" spans="1:3" ht="15.75">
      <c r="A117" s="97" t="s">
        <v>6</v>
      </c>
      <c r="B117" s="96">
        <v>418</v>
      </c>
      <c r="C117" s="96">
        <v>371</v>
      </c>
    </row>
    <row r="118" spans="1:3" ht="15.75">
      <c r="A118" s="97" t="s">
        <v>43</v>
      </c>
      <c r="B118" s="96">
        <v>510</v>
      </c>
      <c r="C118" s="96">
        <v>85</v>
      </c>
    </row>
    <row r="119" spans="1:3" ht="15.75">
      <c r="A119" s="97" t="s">
        <v>44</v>
      </c>
      <c r="B119" s="96">
        <v>1069</v>
      </c>
      <c r="C119" s="96">
        <v>165</v>
      </c>
    </row>
    <row r="120" spans="1:3" ht="15.75">
      <c r="A120" s="97" t="s">
        <v>11</v>
      </c>
      <c r="B120" s="96">
        <v>421</v>
      </c>
      <c r="C120" s="96">
        <v>421</v>
      </c>
    </row>
    <row r="121" spans="1:3" ht="15.75">
      <c r="A121" s="97" t="s">
        <v>45</v>
      </c>
      <c r="B121" s="96">
        <f>SUM(B122:B127)</f>
        <v>1390</v>
      </c>
      <c r="C121" s="96">
        <f>SUM(C122:C127)</f>
        <v>1375</v>
      </c>
    </row>
    <row r="122" spans="1:3" ht="15.75">
      <c r="A122" s="97" t="s">
        <v>5</v>
      </c>
      <c r="B122" s="96">
        <v>925</v>
      </c>
      <c r="C122" s="96">
        <v>925</v>
      </c>
    </row>
    <row r="123" spans="1:3" ht="15.75">
      <c r="A123" s="97" t="s">
        <v>6</v>
      </c>
      <c r="B123" s="96">
        <v>6</v>
      </c>
      <c r="C123" s="96">
        <v>6</v>
      </c>
    </row>
    <row r="124" spans="1:3" ht="15.75">
      <c r="A124" s="97" t="s">
        <v>46</v>
      </c>
      <c r="B124" s="96">
        <v>283</v>
      </c>
      <c r="C124" s="96">
        <v>268</v>
      </c>
    </row>
    <row r="125" spans="1:3" ht="15.75">
      <c r="A125" s="97" t="s">
        <v>47</v>
      </c>
      <c r="B125" s="96">
        <v>81</v>
      </c>
      <c r="C125" s="96">
        <v>81</v>
      </c>
    </row>
    <row r="126" spans="1:3" ht="15.75">
      <c r="A126" s="97" t="s">
        <v>48</v>
      </c>
      <c r="B126" s="96">
        <v>36</v>
      </c>
      <c r="C126" s="96">
        <v>36</v>
      </c>
    </row>
    <row r="127" spans="1:3" ht="15.75">
      <c r="A127" s="97" t="s">
        <v>49</v>
      </c>
      <c r="B127" s="96">
        <v>59</v>
      </c>
      <c r="C127" s="96">
        <v>59</v>
      </c>
    </row>
    <row r="128" spans="1:3" ht="15.75">
      <c r="A128" s="97" t="s">
        <v>50</v>
      </c>
      <c r="B128" s="96">
        <v>2319</v>
      </c>
      <c r="C128" s="96">
        <v>2290</v>
      </c>
    </row>
    <row r="129" spans="1:3" ht="15.75">
      <c r="A129" s="97" t="s">
        <v>51</v>
      </c>
      <c r="B129" s="96">
        <v>2319</v>
      </c>
      <c r="C129" s="96">
        <v>2290</v>
      </c>
    </row>
    <row r="130" spans="1:3" ht="15.75">
      <c r="A130" s="97" t="s">
        <v>374</v>
      </c>
      <c r="B130" s="96">
        <f>B131+B134+B139+B141+B144+B148</f>
        <v>70488</v>
      </c>
      <c r="C130" s="96">
        <f>C131+C134+C139+C141+C144+C148</f>
        <v>67323</v>
      </c>
    </row>
    <row r="131" spans="1:3" ht="15.75">
      <c r="A131" s="97" t="s">
        <v>52</v>
      </c>
      <c r="B131" s="96">
        <f>SUM(B132:B133)</f>
        <v>528</v>
      </c>
      <c r="C131" s="96">
        <v>528</v>
      </c>
    </row>
    <row r="132" spans="1:3" ht="15.75">
      <c r="A132" s="97" t="s">
        <v>5</v>
      </c>
      <c r="B132" s="96">
        <v>371</v>
      </c>
      <c r="C132" s="96">
        <v>371</v>
      </c>
    </row>
    <row r="133" spans="1:3" ht="15.75">
      <c r="A133" s="97" t="s">
        <v>6</v>
      </c>
      <c r="B133" s="96">
        <v>157</v>
      </c>
      <c r="C133" s="96">
        <v>157</v>
      </c>
    </row>
    <row r="134" spans="1:3" ht="15.75">
      <c r="A134" s="97" t="s">
        <v>53</v>
      </c>
      <c r="B134" s="96">
        <f>SUM(B135:B138)</f>
        <v>61313</v>
      </c>
      <c r="C134" s="96">
        <f>SUM(C135:C138)</f>
        <v>60286</v>
      </c>
    </row>
    <row r="135" spans="1:3" ht="15.75">
      <c r="A135" s="97" t="s">
        <v>54</v>
      </c>
      <c r="B135" s="96">
        <v>7825</v>
      </c>
      <c r="C135" s="96">
        <v>7825</v>
      </c>
    </row>
    <row r="136" spans="1:3" ht="15.75">
      <c r="A136" s="97" t="s">
        <v>55</v>
      </c>
      <c r="B136" s="96">
        <v>22609</v>
      </c>
      <c r="C136" s="96">
        <v>22609</v>
      </c>
    </row>
    <row r="137" spans="1:3" ht="15.75">
      <c r="A137" s="97" t="s">
        <v>56</v>
      </c>
      <c r="B137" s="96">
        <v>15065</v>
      </c>
      <c r="C137" s="96">
        <v>15065</v>
      </c>
    </row>
    <row r="138" spans="1:3" ht="15.75">
      <c r="A138" s="97" t="s">
        <v>57</v>
      </c>
      <c r="B138" s="96">
        <v>15814</v>
      </c>
      <c r="C138" s="96">
        <v>14787</v>
      </c>
    </row>
    <row r="139" spans="1:3" ht="15.75">
      <c r="A139" s="97" t="s">
        <v>58</v>
      </c>
      <c r="B139" s="96">
        <v>561</v>
      </c>
      <c r="C139" s="96">
        <v>561</v>
      </c>
    </row>
    <row r="140" spans="1:3" ht="15.75">
      <c r="A140" s="97" t="s">
        <v>59</v>
      </c>
      <c r="B140" s="96">
        <v>561</v>
      </c>
      <c r="C140" s="96">
        <v>561</v>
      </c>
    </row>
    <row r="141" spans="1:3" ht="15.75">
      <c r="A141" s="97" t="s">
        <v>60</v>
      </c>
      <c r="B141" s="96">
        <v>1044</v>
      </c>
      <c r="C141" s="96">
        <f>SUM(C142:C143)</f>
        <v>1044</v>
      </c>
    </row>
    <row r="142" spans="1:3" ht="15.75">
      <c r="A142" s="97" t="s">
        <v>61</v>
      </c>
      <c r="B142" s="96">
        <v>935</v>
      </c>
      <c r="C142" s="96">
        <v>935</v>
      </c>
    </row>
    <row r="143" spans="1:3" ht="15.75">
      <c r="A143" s="98" t="s">
        <v>420</v>
      </c>
      <c r="B143" s="96">
        <v>109</v>
      </c>
      <c r="C143" s="96">
        <v>109</v>
      </c>
    </row>
    <row r="144" spans="1:3" ht="15.75">
      <c r="A144" s="97" t="s">
        <v>62</v>
      </c>
      <c r="B144" s="96">
        <f>SUM(B145:B147)</f>
        <v>6736</v>
      </c>
      <c r="C144" s="96">
        <f>SUM(C145:C147)</f>
        <v>4654</v>
      </c>
    </row>
    <row r="145" spans="1:3" ht="15.75">
      <c r="A145" s="97" t="s">
        <v>63</v>
      </c>
      <c r="B145" s="96">
        <v>1472</v>
      </c>
      <c r="C145" s="96">
        <v>985</v>
      </c>
    </row>
    <row r="146" spans="1:3" ht="15.75">
      <c r="A146" s="97" t="s">
        <v>64</v>
      </c>
      <c r="B146" s="96">
        <v>2124</v>
      </c>
      <c r="C146" s="96">
        <v>1329</v>
      </c>
    </row>
    <row r="147" spans="1:3" ht="15.75">
      <c r="A147" s="97" t="s">
        <v>65</v>
      </c>
      <c r="B147" s="96">
        <v>3140</v>
      </c>
      <c r="C147" s="96">
        <v>2340</v>
      </c>
    </row>
    <row r="148" spans="1:3" ht="15.75">
      <c r="A148" s="97" t="s">
        <v>375</v>
      </c>
      <c r="B148" s="96">
        <v>306</v>
      </c>
      <c r="C148" s="96">
        <v>250</v>
      </c>
    </row>
    <row r="149" spans="1:3" ht="15.75">
      <c r="A149" s="97" t="s">
        <v>376</v>
      </c>
      <c r="B149" s="96">
        <v>306</v>
      </c>
      <c r="C149" s="96">
        <v>250</v>
      </c>
    </row>
    <row r="150" spans="1:3" ht="15.75">
      <c r="A150" s="97" t="s">
        <v>377</v>
      </c>
      <c r="B150" s="96">
        <f>B151+B154+B158+B160</f>
        <v>12430</v>
      </c>
      <c r="C150" s="96">
        <f>C151+C154+C158+C160</f>
        <v>11538</v>
      </c>
    </row>
    <row r="151" spans="1:3" ht="15.75">
      <c r="A151" s="97" t="s">
        <v>66</v>
      </c>
      <c r="B151" s="96">
        <v>398</v>
      </c>
      <c r="C151" s="96">
        <f>SUM(C152:C153)</f>
        <v>398</v>
      </c>
    </row>
    <row r="152" spans="1:3" ht="15.75">
      <c r="A152" s="97" t="s">
        <v>5</v>
      </c>
      <c r="B152" s="96">
        <v>344</v>
      </c>
      <c r="C152" s="96">
        <v>344</v>
      </c>
    </row>
    <row r="153" spans="1:3" ht="15.75">
      <c r="A153" s="97" t="s">
        <v>6</v>
      </c>
      <c r="B153" s="96">
        <v>54</v>
      </c>
      <c r="C153" s="96">
        <v>54</v>
      </c>
    </row>
    <row r="154" spans="1:3" ht="15.75">
      <c r="A154" s="97" t="s">
        <v>67</v>
      </c>
      <c r="B154" s="96">
        <f>SUM(B155:B157)</f>
        <v>9534</v>
      </c>
      <c r="C154" s="96">
        <f>SUM(C155:C157)</f>
        <v>8642</v>
      </c>
    </row>
    <row r="155" spans="1:3" ht="15.75">
      <c r="A155" s="159" t="s">
        <v>378</v>
      </c>
      <c r="B155" s="160">
        <v>653</v>
      </c>
      <c r="C155" s="160">
        <v>0</v>
      </c>
    </row>
    <row r="156" spans="1:3" ht="15.75">
      <c r="A156" s="97" t="s">
        <v>379</v>
      </c>
      <c r="B156" s="96">
        <v>4274</v>
      </c>
      <c r="C156" s="96">
        <v>4035</v>
      </c>
    </row>
    <row r="157" spans="1:3" ht="15.75">
      <c r="A157" s="97" t="s">
        <v>380</v>
      </c>
      <c r="B157" s="96">
        <v>4607</v>
      </c>
      <c r="C157" s="96">
        <v>4607</v>
      </c>
    </row>
    <row r="158" spans="1:3" ht="15.75">
      <c r="A158" s="97" t="s">
        <v>381</v>
      </c>
      <c r="B158" s="96">
        <v>87</v>
      </c>
      <c r="C158" s="96">
        <v>87</v>
      </c>
    </row>
    <row r="159" spans="1:3" ht="15.75">
      <c r="A159" s="97" t="s">
        <v>382</v>
      </c>
      <c r="B159" s="96">
        <v>87</v>
      </c>
      <c r="C159" s="96">
        <v>87</v>
      </c>
    </row>
    <row r="160" spans="1:3" ht="15.75">
      <c r="A160" s="97" t="s">
        <v>383</v>
      </c>
      <c r="B160" s="96">
        <v>2411</v>
      </c>
      <c r="C160" s="96">
        <v>2411</v>
      </c>
    </row>
    <row r="161" spans="1:3" ht="15.75">
      <c r="A161" s="97" t="s">
        <v>384</v>
      </c>
      <c r="B161" s="96">
        <v>2411</v>
      </c>
      <c r="C161" s="96">
        <v>2411</v>
      </c>
    </row>
    <row r="162" spans="1:3" ht="15.75">
      <c r="A162" s="97" t="s">
        <v>385</v>
      </c>
      <c r="B162" s="96">
        <f>B163+B170+B172+B174</f>
        <v>6206</v>
      </c>
      <c r="C162" s="126">
        <f>C163+C170+C172+C174</f>
        <v>5712</v>
      </c>
    </row>
    <row r="163" spans="1:3" ht="15.75">
      <c r="A163" s="97" t="s">
        <v>68</v>
      </c>
      <c r="B163" s="96">
        <f>SUM(B164:B169)</f>
        <v>3653</v>
      </c>
      <c r="C163" s="96">
        <f>SUM(C164:C169)</f>
        <v>3639</v>
      </c>
    </row>
    <row r="164" spans="1:3" ht="15.75">
      <c r="A164" s="97" t="s">
        <v>5</v>
      </c>
      <c r="B164" s="96">
        <v>270</v>
      </c>
      <c r="C164" s="96">
        <v>270</v>
      </c>
    </row>
    <row r="165" spans="1:3" ht="15.75">
      <c r="A165" s="97" t="s">
        <v>6</v>
      </c>
      <c r="B165" s="96">
        <v>54</v>
      </c>
      <c r="C165" s="96">
        <v>54</v>
      </c>
    </row>
    <row r="166" spans="1:3" ht="15.75">
      <c r="A166" s="97" t="s">
        <v>69</v>
      </c>
      <c r="B166" s="96">
        <v>170</v>
      </c>
      <c r="C166" s="96">
        <v>170</v>
      </c>
    </row>
    <row r="167" spans="1:3" ht="15.75">
      <c r="A167" s="97" t="s">
        <v>70</v>
      </c>
      <c r="B167" s="96">
        <v>2612</v>
      </c>
      <c r="C167" s="96">
        <v>2598</v>
      </c>
    </row>
    <row r="168" spans="1:3" ht="15.75">
      <c r="A168" s="97" t="s">
        <v>386</v>
      </c>
      <c r="B168" s="96">
        <v>217</v>
      </c>
      <c r="C168" s="96">
        <v>217</v>
      </c>
    </row>
    <row r="169" spans="1:3" ht="15.75">
      <c r="A169" s="97" t="s">
        <v>71</v>
      </c>
      <c r="B169" s="96">
        <v>330</v>
      </c>
      <c r="C169" s="96">
        <v>330</v>
      </c>
    </row>
    <row r="170" spans="1:3" ht="15.75">
      <c r="A170" s="97" t="s">
        <v>72</v>
      </c>
      <c r="B170" s="96">
        <v>28</v>
      </c>
      <c r="C170" s="96">
        <v>28</v>
      </c>
    </row>
    <row r="171" spans="1:3" ht="15.75">
      <c r="A171" s="97" t="s">
        <v>73</v>
      </c>
      <c r="B171" s="96">
        <v>28</v>
      </c>
      <c r="C171" s="96">
        <v>28</v>
      </c>
    </row>
    <row r="172" spans="1:3" ht="15.75">
      <c r="A172" s="97" t="s">
        <v>74</v>
      </c>
      <c r="B172" s="96">
        <v>138</v>
      </c>
      <c r="C172" s="96">
        <v>138</v>
      </c>
    </row>
    <row r="173" spans="1:3" ht="15.75">
      <c r="A173" s="97" t="s">
        <v>75</v>
      </c>
      <c r="B173" s="96">
        <v>138</v>
      </c>
      <c r="C173" s="96">
        <v>138</v>
      </c>
    </row>
    <row r="174" spans="1:3" ht="15.75">
      <c r="A174" s="97" t="s">
        <v>421</v>
      </c>
      <c r="B174" s="96">
        <f>B175+B176</f>
        <v>2387</v>
      </c>
      <c r="C174" s="96">
        <f>C175+C176</f>
        <v>1907</v>
      </c>
    </row>
    <row r="175" spans="1:3" ht="15.75">
      <c r="A175" s="98" t="s">
        <v>422</v>
      </c>
      <c r="B175" s="96">
        <v>652</v>
      </c>
      <c r="C175" s="96">
        <v>495</v>
      </c>
    </row>
    <row r="176" spans="1:3" ht="15.75">
      <c r="A176" s="97" t="s">
        <v>387</v>
      </c>
      <c r="B176" s="96">
        <v>1735</v>
      </c>
      <c r="C176" s="96">
        <v>1412</v>
      </c>
    </row>
    <row r="177" spans="1:3" ht="15.75">
      <c r="A177" s="97" t="s">
        <v>388</v>
      </c>
      <c r="B177" s="96">
        <f>B178+B183+B192+B200+B205+B211+B215+B218+B225+B228+B230+B233+B235</f>
        <v>64070</v>
      </c>
      <c r="C177" s="96">
        <f>C178+C183+C192+C200+C205+C211+C215+C218+C225+C228+C230+C233+C235</f>
        <v>62428</v>
      </c>
    </row>
    <row r="178" spans="1:3" ht="15.75">
      <c r="A178" s="97" t="s">
        <v>76</v>
      </c>
      <c r="B178" s="96">
        <f>SUM(B179:B182)</f>
        <v>8232</v>
      </c>
      <c r="C178" s="96">
        <f>SUM(C179:C182)</f>
        <v>8193</v>
      </c>
    </row>
    <row r="179" spans="1:3" ht="15.75">
      <c r="A179" s="97" t="s">
        <v>5</v>
      </c>
      <c r="B179" s="96">
        <v>1288</v>
      </c>
      <c r="C179" s="96">
        <v>1288</v>
      </c>
    </row>
    <row r="180" spans="1:3" ht="15.75">
      <c r="A180" s="98" t="s">
        <v>418</v>
      </c>
      <c r="B180" s="96">
        <v>267</v>
      </c>
      <c r="C180" s="96">
        <v>267</v>
      </c>
    </row>
    <row r="181" spans="1:3" ht="15.75">
      <c r="A181" s="97" t="s">
        <v>77</v>
      </c>
      <c r="B181" s="96">
        <v>43</v>
      </c>
      <c r="C181" s="96">
        <v>4</v>
      </c>
    </row>
    <row r="182" spans="1:3" ht="15.75">
      <c r="A182" s="97" t="s">
        <v>389</v>
      </c>
      <c r="B182" s="96">
        <v>6634</v>
      </c>
      <c r="C182" s="96">
        <v>6634</v>
      </c>
    </row>
    <row r="183" spans="1:3" ht="15.75">
      <c r="A183" s="97" t="s">
        <v>78</v>
      </c>
      <c r="B183" s="96">
        <f>SUM(B184:B191)</f>
        <v>2244</v>
      </c>
      <c r="C183" s="96">
        <f>SUM(C184:C191)</f>
        <v>2230</v>
      </c>
    </row>
    <row r="184" spans="1:3" ht="15.75">
      <c r="A184" s="97" t="s">
        <v>5</v>
      </c>
      <c r="B184" s="96">
        <v>409</v>
      </c>
      <c r="C184" s="96">
        <v>409</v>
      </c>
    </row>
    <row r="185" spans="1:3" ht="15.75">
      <c r="A185" s="97" t="s">
        <v>6</v>
      </c>
      <c r="B185" s="96">
        <v>7</v>
      </c>
      <c r="C185" s="96">
        <v>7</v>
      </c>
    </row>
    <row r="186" spans="1:3" ht="15.75">
      <c r="A186" s="97" t="s">
        <v>79</v>
      </c>
      <c r="B186" s="96">
        <v>234</v>
      </c>
      <c r="C186" s="96">
        <v>234</v>
      </c>
    </row>
    <row r="187" spans="1:3" ht="15.75">
      <c r="A187" s="97" t="s">
        <v>80</v>
      </c>
      <c r="B187" s="96">
        <v>90</v>
      </c>
      <c r="C187" s="96">
        <v>90</v>
      </c>
    </row>
    <row r="188" spans="1:3" ht="15.75">
      <c r="A188" s="97" t="s">
        <v>81</v>
      </c>
      <c r="B188" s="96">
        <v>378</v>
      </c>
      <c r="C188" s="96">
        <v>378</v>
      </c>
    </row>
    <row r="189" spans="1:3" ht="15.75">
      <c r="A189" s="97" t="s">
        <v>82</v>
      </c>
      <c r="B189" s="96">
        <v>57</v>
      </c>
      <c r="C189" s="96">
        <v>49</v>
      </c>
    </row>
    <row r="190" spans="1:3" ht="15.75">
      <c r="A190" s="97" t="s">
        <v>83</v>
      </c>
      <c r="B190" s="96">
        <v>688</v>
      </c>
      <c r="C190" s="96">
        <v>688</v>
      </c>
    </row>
    <row r="191" spans="1:3" ht="15.75">
      <c r="A191" s="97" t="s">
        <v>84</v>
      </c>
      <c r="B191" s="96">
        <v>381</v>
      </c>
      <c r="C191" s="96">
        <v>375</v>
      </c>
    </row>
    <row r="192" spans="1:3" ht="15.75">
      <c r="A192" s="159" t="s">
        <v>85</v>
      </c>
      <c r="B192" s="160">
        <f>SUM(B193:B199)</f>
        <v>36985</v>
      </c>
      <c r="C192" s="160">
        <f>SUM(C193:C199)</f>
        <v>36985</v>
      </c>
    </row>
    <row r="193" spans="1:3" ht="15.75">
      <c r="A193" s="97" t="s">
        <v>86</v>
      </c>
      <c r="B193" s="96">
        <v>1672</v>
      </c>
      <c r="C193" s="96">
        <v>1672</v>
      </c>
    </row>
    <row r="194" spans="1:3" ht="15.75">
      <c r="A194" s="97" t="s">
        <v>87</v>
      </c>
      <c r="B194" s="96">
        <v>4798</v>
      </c>
      <c r="C194" s="96">
        <v>4798</v>
      </c>
    </row>
    <row r="195" spans="1:3" ht="15.75">
      <c r="A195" s="97" t="s">
        <v>88</v>
      </c>
      <c r="B195" s="96">
        <v>6</v>
      </c>
      <c r="C195" s="96">
        <v>6</v>
      </c>
    </row>
    <row r="196" spans="1:3" ht="15.75">
      <c r="A196" s="97" t="s">
        <v>390</v>
      </c>
      <c r="B196" s="96">
        <v>10396</v>
      </c>
      <c r="C196" s="96">
        <v>10396</v>
      </c>
    </row>
    <row r="197" spans="1:3" ht="15.75">
      <c r="A197" s="97" t="s">
        <v>391</v>
      </c>
      <c r="B197" s="96">
        <v>11110</v>
      </c>
      <c r="C197" s="96">
        <v>11110</v>
      </c>
    </row>
    <row r="198" spans="1:3" ht="15.75">
      <c r="A198" s="97" t="s">
        <v>392</v>
      </c>
      <c r="B198" s="96">
        <v>8800</v>
      </c>
      <c r="C198" s="96">
        <v>8800</v>
      </c>
    </row>
    <row r="199" spans="1:3" ht="15.75">
      <c r="A199" s="97" t="s">
        <v>89</v>
      </c>
      <c r="B199" s="96">
        <v>203</v>
      </c>
      <c r="C199" s="96">
        <v>203</v>
      </c>
    </row>
    <row r="200" spans="1:3" ht="15.75">
      <c r="A200" s="97" t="s">
        <v>90</v>
      </c>
      <c r="B200" s="96">
        <f>SUM(B201:B204)</f>
        <v>3357</v>
      </c>
      <c r="C200" s="96">
        <f>SUM(C201:C204)</f>
        <v>3357</v>
      </c>
    </row>
    <row r="201" spans="1:3" ht="15.75">
      <c r="A201" s="97" t="s">
        <v>91</v>
      </c>
      <c r="B201" s="96">
        <v>76</v>
      </c>
      <c r="C201" s="96">
        <v>76</v>
      </c>
    </row>
    <row r="202" spans="1:3" ht="15.75">
      <c r="A202" s="97" t="s">
        <v>92</v>
      </c>
      <c r="B202" s="96">
        <v>700</v>
      </c>
      <c r="C202" s="96">
        <v>700</v>
      </c>
    </row>
    <row r="203" spans="1:3" ht="15.75">
      <c r="A203" s="97" t="s">
        <v>93</v>
      </c>
      <c r="B203" s="96">
        <v>2378</v>
      </c>
      <c r="C203" s="96">
        <v>2378</v>
      </c>
    </row>
    <row r="204" spans="1:3" ht="15.75">
      <c r="A204" s="97" t="s">
        <v>94</v>
      </c>
      <c r="B204" s="96">
        <v>203</v>
      </c>
      <c r="C204" s="96">
        <v>203</v>
      </c>
    </row>
    <row r="205" spans="1:3" ht="15.75">
      <c r="A205" s="97" t="s">
        <v>95</v>
      </c>
      <c r="B205" s="96">
        <f>SUM(B206:B210)</f>
        <v>1205</v>
      </c>
      <c r="C205" s="96">
        <f>SUM(C206:C210)</f>
        <v>960</v>
      </c>
    </row>
    <row r="206" spans="1:3" ht="15.75">
      <c r="A206" s="97" t="s">
        <v>96</v>
      </c>
      <c r="B206" s="96">
        <v>13</v>
      </c>
      <c r="C206" s="96">
        <v>13</v>
      </c>
    </row>
    <row r="207" spans="1:3" ht="15.75">
      <c r="A207" s="97" t="s">
        <v>97</v>
      </c>
      <c r="B207" s="96">
        <v>270</v>
      </c>
      <c r="C207" s="96">
        <v>270</v>
      </c>
    </row>
    <row r="208" spans="1:3" ht="15.75">
      <c r="A208" s="97" t="s">
        <v>98</v>
      </c>
      <c r="B208" s="96">
        <v>70</v>
      </c>
      <c r="C208" s="96">
        <v>70</v>
      </c>
    </row>
    <row r="209" spans="1:3" ht="15.75">
      <c r="A209" s="97" t="s">
        <v>99</v>
      </c>
      <c r="B209" s="96">
        <v>489</v>
      </c>
      <c r="C209" s="96">
        <v>489</v>
      </c>
    </row>
    <row r="210" spans="1:3" ht="15.75">
      <c r="A210" s="97" t="s">
        <v>100</v>
      </c>
      <c r="B210" s="96">
        <v>363</v>
      </c>
      <c r="C210" s="96">
        <v>118</v>
      </c>
    </row>
    <row r="211" spans="1:3" ht="15.75">
      <c r="A211" s="97" t="s">
        <v>101</v>
      </c>
      <c r="B211" s="96">
        <f>SUM(B212:B214)</f>
        <v>1639</v>
      </c>
      <c r="C211" s="96">
        <f>SUM(C212:C214)</f>
        <v>1066</v>
      </c>
    </row>
    <row r="212" spans="1:3" ht="15.75">
      <c r="A212" s="97" t="s">
        <v>102</v>
      </c>
      <c r="B212" s="96">
        <v>282</v>
      </c>
      <c r="C212" s="96">
        <v>282</v>
      </c>
    </row>
    <row r="213" spans="1:3" ht="15.75">
      <c r="A213" s="97" t="s">
        <v>103</v>
      </c>
      <c r="B213" s="96">
        <v>1275</v>
      </c>
      <c r="C213" s="96">
        <v>703</v>
      </c>
    </row>
    <row r="214" spans="1:3" ht="15.75">
      <c r="A214" s="97" t="s">
        <v>104</v>
      </c>
      <c r="B214" s="96">
        <v>82</v>
      </c>
      <c r="C214" s="96">
        <v>81</v>
      </c>
    </row>
    <row r="215" spans="1:3" ht="15.75">
      <c r="A215" s="97" t="s">
        <v>105</v>
      </c>
      <c r="B215" s="96">
        <f>B216+B217</f>
        <v>2502</v>
      </c>
      <c r="C215" s="96">
        <f>C216+C217</f>
        <v>2502</v>
      </c>
    </row>
    <row r="216" spans="1:3" ht="15.75">
      <c r="A216" s="97" t="s">
        <v>106</v>
      </c>
      <c r="B216" s="96">
        <v>2429</v>
      </c>
      <c r="C216" s="96">
        <v>2429</v>
      </c>
    </row>
    <row r="217" spans="1:3" ht="15.75">
      <c r="A217" s="97" t="s">
        <v>107</v>
      </c>
      <c r="B217" s="96">
        <v>73</v>
      </c>
      <c r="C217" s="96">
        <v>73</v>
      </c>
    </row>
    <row r="218" spans="1:3" ht="15.75">
      <c r="A218" s="97" t="s">
        <v>108</v>
      </c>
      <c r="B218" s="96">
        <f>SUM(B219:B224)</f>
        <v>4463</v>
      </c>
      <c r="C218" s="96">
        <f>SUM(C219:C224)</f>
        <v>3906</v>
      </c>
    </row>
    <row r="219" spans="1:3" ht="15.75">
      <c r="A219" s="97" t="s">
        <v>5</v>
      </c>
      <c r="B219" s="96">
        <v>233</v>
      </c>
      <c r="C219" s="96">
        <v>233</v>
      </c>
    </row>
    <row r="220" spans="1:3" ht="15.75">
      <c r="A220" s="97" t="s">
        <v>6</v>
      </c>
      <c r="B220" s="96">
        <v>8</v>
      </c>
      <c r="C220" s="96">
        <v>8</v>
      </c>
    </row>
    <row r="221" spans="1:3" ht="15.75">
      <c r="A221" s="97" t="s">
        <v>109</v>
      </c>
      <c r="B221" s="96">
        <v>458</v>
      </c>
      <c r="C221" s="96">
        <v>416</v>
      </c>
    </row>
    <row r="222" spans="1:3" ht="15.75">
      <c r="A222" s="97" t="s">
        <v>110</v>
      </c>
      <c r="B222" s="96">
        <v>223</v>
      </c>
      <c r="C222" s="96">
        <v>223</v>
      </c>
    </row>
    <row r="223" spans="1:3" ht="15.75">
      <c r="A223" s="97" t="s">
        <v>393</v>
      </c>
      <c r="B223" s="96">
        <v>1313</v>
      </c>
      <c r="C223" s="96">
        <v>1313</v>
      </c>
    </row>
    <row r="224" spans="1:3" ht="15.75">
      <c r="A224" s="97" t="s">
        <v>111</v>
      </c>
      <c r="B224" s="96">
        <v>2228</v>
      </c>
      <c r="C224" s="96">
        <v>1713</v>
      </c>
    </row>
    <row r="225" spans="1:3" ht="15.75">
      <c r="A225" s="97" t="s">
        <v>112</v>
      </c>
      <c r="B225" s="96">
        <v>117</v>
      </c>
      <c r="C225" s="96">
        <f>SUM(C226:C227)</f>
        <v>117</v>
      </c>
    </row>
    <row r="226" spans="1:3" ht="15.75">
      <c r="A226" s="97" t="s">
        <v>5</v>
      </c>
      <c r="B226" s="96">
        <v>77</v>
      </c>
      <c r="C226" s="96">
        <v>77</v>
      </c>
    </row>
    <row r="227" spans="1:3" ht="15.75">
      <c r="A227" s="97" t="s">
        <v>6</v>
      </c>
      <c r="B227" s="96">
        <v>40</v>
      </c>
      <c r="C227" s="96">
        <v>40</v>
      </c>
    </row>
    <row r="228" spans="1:3" ht="15.75">
      <c r="A228" s="97" t="s">
        <v>113</v>
      </c>
      <c r="B228" s="96">
        <v>1986</v>
      </c>
      <c r="C228" s="96">
        <v>1867</v>
      </c>
    </row>
    <row r="229" spans="1:3" ht="15.75">
      <c r="A229" s="97" t="s">
        <v>114</v>
      </c>
      <c r="B229" s="96">
        <v>1986</v>
      </c>
      <c r="C229" s="96">
        <v>1867</v>
      </c>
    </row>
    <row r="230" spans="1:3" ht="15.75">
      <c r="A230" s="97" t="s">
        <v>115</v>
      </c>
      <c r="B230" s="96">
        <v>437</v>
      </c>
      <c r="C230" s="96">
        <v>393</v>
      </c>
    </row>
    <row r="231" spans="1:3" ht="15.75">
      <c r="A231" s="97" t="s">
        <v>116</v>
      </c>
      <c r="B231" s="96">
        <v>435</v>
      </c>
      <c r="C231" s="96">
        <v>391</v>
      </c>
    </row>
    <row r="232" spans="1:3" ht="15.75">
      <c r="A232" s="97" t="s">
        <v>117</v>
      </c>
      <c r="B232" s="96">
        <v>2</v>
      </c>
      <c r="C232" s="96">
        <v>2</v>
      </c>
    </row>
    <row r="233" spans="1:3" ht="15.75">
      <c r="A233" s="97" t="s">
        <v>118</v>
      </c>
      <c r="B233" s="96">
        <v>145</v>
      </c>
      <c r="C233" s="96">
        <v>145</v>
      </c>
    </row>
    <row r="234" spans="1:3" ht="15.75">
      <c r="A234" s="97" t="s">
        <v>119</v>
      </c>
      <c r="B234" s="96">
        <v>145</v>
      </c>
      <c r="C234" s="96">
        <v>145</v>
      </c>
    </row>
    <row r="235" spans="1:3" ht="15.75">
      <c r="A235" s="97" t="s">
        <v>120</v>
      </c>
      <c r="B235" s="96">
        <v>758</v>
      </c>
      <c r="C235" s="96">
        <v>707</v>
      </c>
    </row>
    <row r="236" spans="1:3" ht="15.75">
      <c r="A236" s="97" t="s">
        <v>121</v>
      </c>
      <c r="B236" s="96">
        <v>758</v>
      </c>
      <c r="C236" s="96">
        <v>707</v>
      </c>
    </row>
    <row r="237" spans="1:3" ht="15.75">
      <c r="A237" s="97" t="s">
        <v>394</v>
      </c>
      <c r="B237" s="96">
        <f>B238+B242+B244+B247+B255+B261+B263+B268</f>
        <v>22220</v>
      </c>
      <c r="C237" s="96">
        <f>C238+C242+C244+C247+C255+C261+C263+C268</f>
        <v>20312</v>
      </c>
    </row>
    <row r="238" spans="1:3" ht="15.75">
      <c r="A238" s="97" t="s">
        <v>122</v>
      </c>
      <c r="B238" s="96">
        <f>SUM(B239:B241)</f>
        <v>3854</v>
      </c>
      <c r="C238" s="96">
        <f>SUM(C239:C241)</f>
        <v>3691</v>
      </c>
    </row>
    <row r="239" spans="1:3" ht="15.75">
      <c r="A239" s="97" t="s">
        <v>5</v>
      </c>
      <c r="B239" s="96">
        <v>662</v>
      </c>
      <c r="C239" s="96">
        <v>662</v>
      </c>
    </row>
    <row r="240" spans="1:3" ht="15.75">
      <c r="A240" s="97" t="s">
        <v>6</v>
      </c>
      <c r="B240" s="96">
        <v>3091</v>
      </c>
      <c r="C240" s="96">
        <v>2928</v>
      </c>
    </row>
    <row r="241" spans="1:3" ht="15.75">
      <c r="A241" s="97" t="s">
        <v>123</v>
      </c>
      <c r="B241" s="96">
        <v>101</v>
      </c>
      <c r="C241" s="96">
        <v>101</v>
      </c>
    </row>
    <row r="242" spans="1:3" ht="15.75">
      <c r="A242" s="97" t="s">
        <v>124</v>
      </c>
      <c r="B242" s="96">
        <v>411</v>
      </c>
      <c r="C242" s="96">
        <v>411</v>
      </c>
    </row>
    <row r="243" spans="1:3" ht="15.75">
      <c r="A243" s="97" t="s">
        <v>125</v>
      </c>
      <c r="B243" s="96">
        <v>411</v>
      </c>
      <c r="C243" s="96">
        <v>411</v>
      </c>
    </row>
    <row r="244" spans="1:3" ht="15.75">
      <c r="A244" s="97" t="s">
        <v>126</v>
      </c>
      <c r="B244" s="96">
        <f>B245+B246</f>
        <v>2567</v>
      </c>
      <c r="C244" s="96">
        <f>C245+C246</f>
        <v>2373</v>
      </c>
    </row>
    <row r="245" spans="1:3" ht="15.75">
      <c r="A245" s="97" t="s">
        <v>127</v>
      </c>
      <c r="B245" s="96">
        <v>2291</v>
      </c>
      <c r="C245" s="96">
        <v>2291</v>
      </c>
    </row>
    <row r="246" spans="1:3" ht="15.75">
      <c r="A246" s="97" t="s">
        <v>128</v>
      </c>
      <c r="B246" s="96">
        <v>276</v>
      </c>
      <c r="C246" s="96">
        <v>82</v>
      </c>
    </row>
    <row r="247" spans="1:3" ht="15.75">
      <c r="A247" s="97" t="s">
        <v>129</v>
      </c>
      <c r="B247" s="96">
        <f>SUM(B248:B254)</f>
        <v>5447</v>
      </c>
      <c r="C247" s="96">
        <f>SUM(C248:C254)</f>
        <v>4324</v>
      </c>
    </row>
    <row r="248" spans="1:3" ht="15.75">
      <c r="A248" s="97" t="s">
        <v>130</v>
      </c>
      <c r="B248" s="96">
        <v>896</v>
      </c>
      <c r="C248" s="96">
        <v>837</v>
      </c>
    </row>
    <row r="249" spans="1:3" ht="15.75">
      <c r="A249" s="97" t="s">
        <v>131</v>
      </c>
      <c r="B249" s="96">
        <v>486</v>
      </c>
      <c r="C249" s="96">
        <v>481</v>
      </c>
    </row>
    <row r="250" spans="1:3" ht="15.75">
      <c r="A250" s="97" t="s">
        <v>132</v>
      </c>
      <c r="B250" s="96">
        <v>47</v>
      </c>
      <c r="C250" s="96">
        <v>47</v>
      </c>
    </row>
    <row r="251" spans="1:3" ht="15.75">
      <c r="A251" s="97" t="s">
        <v>133</v>
      </c>
      <c r="B251" s="96">
        <v>3821</v>
      </c>
      <c r="C251" s="96">
        <v>2851</v>
      </c>
    </row>
    <row r="252" spans="1:3" ht="15.75">
      <c r="A252" s="98" t="s">
        <v>423</v>
      </c>
      <c r="B252" s="96">
        <v>89</v>
      </c>
      <c r="C252" s="96">
        <v>0</v>
      </c>
    </row>
    <row r="253" spans="1:3" ht="15.75">
      <c r="A253" s="97" t="s">
        <v>395</v>
      </c>
      <c r="B253" s="96">
        <v>36</v>
      </c>
      <c r="C253" s="96">
        <v>36</v>
      </c>
    </row>
    <row r="254" spans="1:3" ht="15.75">
      <c r="A254" s="97" t="s">
        <v>134</v>
      </c>
      <c r="B254" s="96">
        <v>72</v>
      </c>
      <c r="C254" s="96">
        <v>72</v>
      </c>
    </row>
    <row r="255" spans="1:3" ht="15.75">
      <c r="A255" s="159" t="s">
        <v>135</v>
      </c>
      <c r="B255" s="160">
        <f>SUM(B256:B260)</f>
        <v>8735</v>
      </c>
      <c r="C255" s="160">
        <f>SUM(C256:C260)</f>
        <v>8661</v>
      </c>
    </row>
    <row r="256" spans="1:3" ht="15.75">
      <c r="A256" s="97" t="s">
        <v>136</v>
      </c>
      <c r="B256" s="96">
        <v>2145</v>
      </c>
      <c r="C256" s="96">
        <v>2145</v>
      </c>
    </row>
    <row r="257" spans="1:3" ht="15.75">
      <c r="A257" s="97" t="s">
        <v>137</v>
      </c>
      <c r="B257" s="96">
        <v>2040</v>
      </c>
      <c r="C257" s="96">
        <v>2040</v>
      </c>
    </row>
    <row r="258" spans="1:3" ht="15.75">
      <c r="A258" s="97" t="s">
        <v>138</v>
      </c>
      <c r="B258" s="96">
        <v>4476</v>
      </c>
      <c r="C258" s="96">
        <v>4476</v>
      </c>
    </row>
    <row r="259" spans="1:3" ht="15.75">
      <c r="A259" s="97" t="s">
        <v>139</v>
      </c>
      <c r="B259" s="96">
        <v>7</v>
      </c>
      <c r="C259" s="96">
        <v>0</v>
      </c>
    </row>
    <row r="260" spans="1:3" ht="15.75">
      <c r="A260" s="97" t="s">
        <v>396</v>
      </c>
      <c r="B260" s="96">
        <v>67</v>
      </c>
      <c r="C260" s="96">
        <v>0</v>
      </c>
    </row>
    <row r="261" spans="1:3" ht="15.75">
      <c r="A261" s="97" t="s">
        <v>140</v>
      </c>
      <c r="B261" s="96">
        <v>240</v>
      </c>
      <c r="C261" s="96">
        <v>240</v>
      </c>
    </row>
    <row r="262" spans="1:3" ht="15.75">
      <c r="A262" s="97" t="s">
        <v>141</v>
      </c>
      <c r="B262" s="96">
        <v>240</v>
      </c>
      <c r="C262" s="96">
        <v>240</v>
      </c>
    </row>
    <row r="263" spans="1:3" ht="15.75">
      <c r="A263" s="97" t="s">
        <v>142</v>
      </c>
      <c r="B263" s="96">
        <f>SUM(B264:B267)</f>
        <v>625</v>
      </c>
      <c r="C263" s="96">
        <f>SUM(C264:C267)</f>
        <v>612</v>
      </c>
    </row>
    <row r="264" spans="1:3" ht="15.75">
      <c r="A264" s="97" t="s">
        <v>5</v>
      </c>
      <c r="B264" s="96">
        <v>327</v>
      </c>
      <c r="C264" s="96">
        <v>327</v>
      </c>
    </row>
    <row r="265" spans="1:3" ht="15.75">
      <c r="A265" s="98" t="s">
        <v>397</v>
      </c>
      <c r="B265" s="96">
        <v>18</v>
      </c>
      <c r="C265" s="96">
        <v>18</v>
      </c>
    </row>
    <row r="266" spans="1:3" ht="15.75">
      <c r="A266" s="97" t="s">
        <v>398</v>
      </c>
      <c r="B266" s="96">
        <v>267</v>
      </c>
      <c r="C266" s="96">
        <v>267</v>
      </c>
    </row>
    <row r="267" spans="1:3" ht="15.75">
      <c r="A267" s="97" t="s">
        <v>143</v>
      </c>
      <c r="B267" s="96">
        <v>13</v>
      </c>
      <c r="C267" s="96">
        <v>0</v>
      </c>
    </row>
    <row r="268" spans="1:3" ht="15.75">
      <c r="A268" s="97" t="s">
        <v>399</v>
      </c>
      <c r="B268" s="96">
        <v>341</v>
      </c>
      <c r="C268" s="96">
        <v>0</v>
      </c>
    </row>
    <row r="269" spans="1:3" ht="15.75">
      <c r="A269" s="97" t="s">
        <v>400</v>
      </c>
      <c r="B269" s="96">
        <v>341</v>
      </c>
      <c r="C269" s="96">
        <v>0</v>
      </c>
    </row>
    <row r="270" spans="1:3" ht="15.75">
      <c r="A270" s="97" t="s">
        <v>428</v>
      </c>
      <c r="B270" s="96">
        <v>1</v>
      </c>
      <c r="C270" s="96">
        <v>0</v>
      </c>
    </row>
    <row r="271" spans="1:3" ht="15.75">
      <c r="A271" s="98" t="s">
        <v>401</v>
      </c>
      <c r="B271" s="96">
        <v>1</v>
      </c>
      <c r="C271" s="96">
        <v>0</v>
      </c>
    </row>
    <row r="272" spans="1:3" ht="15.75">
      <c r="A272" s="98" t="s">
        <v>402</v>
      </c>
      <c r="B272" s="96">
        <v>1</v>
      </c>
      <c r="C272" s="96">
        <v>0</v>
      </c>
    </row>
    <row r="273" spans="1:3" ht="15.75">
      <c r="A273" s="97" t="s">
        <v>429</v>
      </c>
      <c r="B273" s="96">
        <f>B274+B280+B282+B284</f>
        <v>65828</v>
      </c>
      <c r="C273" s="96">
        <f>C274+C280+C282+C284</f>
        <v>56743</v>
      </c>
    </row>
    <row r="274" spans="1:3" ht="15.75">
      <c r="A274" s="97" t="s">
        <v>144</v>
      </c>
      <c r="B274" s="96">
        <f>SUM(B275:B279)</f>
        <v>30293</v>
      </c>
      <c r="C274" s="96">
        <f>SUM(C275:C279)</f>
        <v>28521</v>
      </c>
    </row>
    <row r="275" spans="1:3" ht="15.75">
      <c r="A275" s="97" t="s">
        <v>5</v>
      </c>
      <c r="B275" s="96">
        <v>5102</v>
      </c>
      <c r="C275" s="96">
        <v>5102</v>
      </c>
    </row>
    <row r="276" spans="1:3" ht="15.75">
      <c r="A276" s="97" t="s">
        <v>6</v>
      </c>
      <c r="B276" s="96">
        <v>23</v>
      </c>
      <c r="C276" s="96">
        <v>23</v>
      </c>
    </row>
    <row r="277" spans="1:3" ht="15.75">
      <c r="A277" s="97" t="s">
        <v>145</v>
      </c>
      <c r="B277" s="96">
        <v>3066</v>
      </c>
      <c r="C277" s="96">
        <v>1968</v>
      </c>
    </row>
    <row r="278" spans="1:3" ht="15.75">
      <c r="A278" s="97" t="s">
        <v>146</v>
      </c>
      <c r="B278" s="96">
        <v>30</v>
      </c>
      <c r="C278" s="96">
        <v>30</v>
      </c>
    </row>
    <row r="279" spans="1:3" ht="15.75">
      <c r="A279" s="97" t="s">
        <v>147</v>
      </c>
      <c r="B279" s="96">
        <v>22072</v>
      </c>
      <c r="C279" s="96">
        <v>21398</v>
      </c>
    </row>
    <row r="280" spans="1:3" ht="15.75">
      <c r="A280" s="97" t="s">
        <v>148</v>
      </c>
      <c r="B280" s="96">
        <v>8899</v>
      </c>
      <c r="C280" s="96">
        <v>7114</v>
      </c>
    </row>
    <row r="281" spans="1:3" ht="15.75">
      <c r="A281" s="97" t="s">
        <v>149</v>
      </c>
      <c r="B281" s="96">
        <v>8899</v>
      </c>
      <c r="C281" s="96">
        <v>7114</v>
      </c>
    </row>
    <row r="282" spans="1:3" ht="15.75">
      <c r="A282" s="97" t="s">
        <v>150</v>
      </c>
      <c r="B282" s="96">
        <v>21507</v>
      </c>
      <c r="C282" s="96">
        <v>16033</v>
      </c>
    </row>
    <row r="283" spans="1:3" ht="15.75">
      <c r="A283" s="97" t="s">
        <v>151</v>
      </c>
      <c r="B283" s="96">
        <v>21507</v>
      </c>
      <c r="C283" s="96">
        <v>16033</v>
      </c>
    </row>
    <row r="284" spans="1:3" ht="15.75">
      <c r="A284" s="97" t="s">
        <v>152</v>
      </c>
      <c r="B284" s="96">
        <v>5129</v>
      </c>
      <c r="C284" s="96">
        <v>5075</v>
      </c>
    </row>
    <row r="285" spans="1:3" ht="15.75">
      <c r="A285" s="97" t="s">
        <v>153</v>
      </c>
      <c r="B285" s="96">
        <v>5129</v>
      </c>
      <c r="C285" s="96">
        <v>5075</v>
      </c>
    </row>
    <row r="286" spans="1:3" ht="15.75">
      <c r="A286" s="97" t="s">
        <v>430</v>
      </c>
      <c r="B286" s="96">
        <f>B287+B290</f>
        <v>1144</v>
      </c>
      <c r="C286" s="96">
        <f>C287+C290</f>
        <v>1144</v>
      </c>
    </row>
    <row r="287" spans="1:3" ht="15.75">
      <c r="A287" s="97" t="s">
        <v>154</v>
      </c>
      <c r="B287" s="96">
        <v>79</v>
      </c>
      <c r="C287" s="96">
        <v>79</v>
      </c>
    </row>
    <row r="288" spans="1:3" ht="15.75">
      <c r="A288" s="97" t="s">
        <v>11</v>
      </c>
      <c r="B288" s="96">
        <v>38</v>
      </c>
      <c r="C288" s="96">
        <v>38</v>
      </c>
    </row>
    <row r="289" spans="1:3" ht="15.75">
      <c r="A289" s="97" t="s">
        <v>155</v>
      </c>
      <c r="B289" s="96">
        <v>41</v>
      </c>
      <c r="C289" s="96">
        <v>41</v>
      </c>
    </row>
    <row r="290" spans="1:3" ht="15.75">
      <c r="A290" s="97" t="s">
        <v>156</v>
      </c>
      <c r="B290" s="96">
        <v>1065</v>
      </c>
      <c r="C290" s="96">
        <v>1065</v>
      </c>
    </row>
    <row r="291" spans="1:3" ht="15.75">
      <c r="A291" s="97" t="s">
        <v>157</v>
      </c>
      <c r="B291" s="96">
        <v>1065</v>
      </c>
      <c r="C291" s="96">
        <v>1065</v>
      </c>
    </row>
    <row r="292" spans="1:3" ht="15.75">
      <c r="A292" s="97" t="s">
        <v>431</v>
      </c>
      <c r="B292" s="96">
        <f>B293+B295+B298+B301</f>
        <v>5624</v>
      </c>
      <c r="C292" s="96">
        <f>C293+C295+C298+C301</f>
        <v>2031</v>
      </c>
    </row>
    <row r="293" spans="1:3" ht="15.75">
      <c r="A293" s="97" t="s">
        <v>403</v>
      </c>
      <c r="B293" s="96">
        <v>1573</v>
      </c>
      <c r="C293" s="96">
        <v>0</v>
      </c>
    </row>
    <row r="294" spans="1:3" ht="15.75">
      <c r="A294" s="97" t="s">
        <v>404</v>
      </c>
      <c r="B294" s="96">
        <v>1573</v>
      </c>
      <c r="C294" s="96">
        <v>0</v>
      </c>
    </row>
    <row r="295" spans="1:3" ht="15.75">
      <c r="A295" s="97" t="s">
        <v>158</v>
      </c>
      <c r="B295" s="96">
        <v>666</v>
      </c>
      <c r="C295" s="96">
        <f>SUM(C296:C297)</f>
        <v>666</v>
      </c>
    </row>
    <row r="296" spans="1:3" ht="15.75">
      <c r="A296" s="97" t="s">
        <v>5</v>
      </c>
      <c r="B296" s="96">
        <v>499</v>
      </c>
      <c r="C296" s="96">
        <v>499</v>
      </c>
    </row>
    <row r="297" spans="1:3" ht="15.75">
      <c r="A297" s="97" t="s">
        <v>6</v>
      </c>
      <c r="B297" s="96">
        <v>167</v>
      </c>
      <c r="C297" s="96">
        <v>167</v>
      </c>
    </row>
    <row r="298" spans="1:3" ht="15.75">
      <c r="A298" s="97" t="s">
        <v>159</v>
      </c>
      <c r="B298" s="96">
        <f>B299+B300</f>
        <v>2669</v>
      </c>
      <c r="C298" s="96">
        <f>C299+C300</f>
        <v>1365</v>
      </c>
    </row>
    <row r="299" spans="1:3" ht="15.75">
      <c r="A299" s="97" t="s">
        <v>405</v>
      </c>
      <c r="B299" s="96">
        <v>1309</v>
      </c>
      <c r="C299" s="96">
        <v>5</v>
      </c>
    </row>
    <row r="300" spans="1:3" ht="15.75">
      <c r="A300" s="97" t="s">
        <v>160</v>
      </c>
      <c r="B300" s="96">
        <v>1360</v>
      </c>
      <c r="C300" s="96">
        <v>1360</v>
      </c>
    </row>
    <row r="301" spans="1:3" ht="15.75">
      <c r="A301" s="97" t="s">
        <v>406</v>
      </c>
      <c r="B301" s="96">
        <v>716</v>
      </c>
      <c r="C301" s="96">
        <v>0</v>
      </c>
    </row>
    <row r="302" spans="1:3" ht="15.75">
      <c r="A302" s="97" t="s">
        <v>407</v>
      </c>
      <c r="B302" s="96">
        <v>716</v>
      </c>
      <c r="C302" s="96">
        <v>0</v>
      </c>
    </row>
    <row r="303" spans="1:3" ht="15.75">
      <c r="A303" s="97" t="s">
        <v>432</v>
      </c>
      <c r="B303" s="96">
        <f>B304+B306+B308</f>
        <v>9205</v>
      </c>
      <c r="C303" s="96">
        <f>C304+C306+C308</f>
        <v>4242</v>
      </c>
    </row>
    <row r="304" spans="1:3" ht="15.75">
      <c r="A304" s="97" t="s">
        <v>408</v>
      </c>
      <c r="B304" s="96">
        <v>176</v>
      </c>
      <c r="C304" s="96">
        <v>0</v>
      </c>
    </row>
    <row r="305" spans="1:3" ht="15.75">
      <c r="A305" s="97" t="s">
        <v>409</v>
      </c>
      <c r="B305" s="96">
        <v>176</v>
      </c>
      <c r="C305" s="96">
        <v>0</v>
      </c>
    </row>
    <row r="306" spans="1:3" ht="15.75">
      <c r="A306" s="97" t="s">
        <v>410</v>
      </c>
      <c r="B306" s="96">
        <v>703</v>
      </c>
      <c r="C306" s="96">
        <v>0</v>
      </c>
    </row>
    <row r="307" spans="1:3" ht="15.75">
      <c r="A307" s="97" t="s">
        <v>411</v>
      </c>
      <c r="B307" s="96">
        <v>703</v>
      </c>
      <c r="C307" s="96">
        <v>0</v>
      </c>
    </row>
    <row r="308" spans="1:3" ht="15.75">
      <c r="A308" s="97" t="s">
        <v>161</v>
      </c>
      <c r="B308" s="96">
        <v>8326</v>
      </c>
      <c r="C308" s="96">
        <v>4242</v>
      </c>
    </row>
    <row r="309" spans="1:3" ht="15.75">
      <c r="A309" s="97" t="s">
        <v>162</v>
      </c>
      <c r="B309" s="96">
        <v>8326</v>
      </c>
      <c r="C309" s="96">
        <v>4242</v>
      </c>
    </row>
    <row r="310" spans="1:3" ht="15.75">
      <c r="A310" s="97" t="s">
        <v>433</v>
      </c>
      <c r="B310" s="96">
        <v>240</v>
      </c>
      <c r="C310" s="96">
        <v>0</v>
      </c>
    </row>
    <row r="311" spans="1:3" ht="15.75">
      <c r="A311" s="97" t="s">
        <v>443</v>
      </c>
      <c r="B311" s="96">
        <v>240</v>
      </c>
      <c r="C311" s="96">
        <v>0</v>
      </c>
    </row>
    <row r="312" spans="1:3" ht="15.75">
      <c r="A312" s="97" t="s">
        <v>412</v>
      </c>
      <c r="B312" s="96">
        <v>240</v>
      </c>
      <c r="C312" s="96">
        <v>0</v>
      </c>
    </row>
    <row r="313" spans="1:3" ht="15.75">
      <c r="A313" s="97" t="s">
        <v>434</v>
      </c>
      <c r="B313" s="96">
        <v>831</v>
      </c>
      <c r="C313" s="96">
        <v>831</v>
      </c>
    </row>
    <row r="314" spans="1:3" ht="15.75">
      <c r="A314" s="97" t="s">
        <v>163</v>
      </c>
      <c r="B314" s="96">
        <f>B315+B316</f>
        <v>831</v>
      </c>
      <c r="C314" s="96">
        <v>831</v>
      </c>
    </row>
    <row r="315" spans="1:3" ht="15.75">
      <c r="A315" s="97" t="s">
        <v>5</v>
      </c>
      <c r="B315" s="96">
        <v>590</v>
      </c>
      <c r="C315" s="96">
        <v>590</v>
      </c>
    </row>
    <row r="316" spans="1:3" ht="15.75">
      <c r="A316" s="97" t="s">
        <v>6</v>
      </c>
      <c r="B316" s="96">
        <v>241</v>
      </c>
      <c r="C316" s="96">
        <v>241</v>
      </c>
    </row>
    <row r="317" spans="1:3" ht="15.75">
      <c r="A317" s="97" t="s">
        <v>435</v>
      </c>
      <c r="B317" s="96">
        <f>B318+B321</f>
        <v>11033</v>
      </c>
      <c r="C317" s="96">
        <f>C318+C321</f>
        <v>8534</v>
      </c>
    </row>
    <row r="318" spans="1:3" ht="15.75">
      <c r="A318" s="98" t="s">
        <v>424</v>
      </c>
      <c r="B318" s="96">
        <f>B319+B320</f>
        <v>2500</v>
      </c>
      <c r="C318" s="96">
        <v>1</v>
      </c>
    </row>
    <row r="319" spans="1:3" ht="15.75">
      <c r="A319" s="97" t="s">
        <v>413</v>
      </c>
      <c r="B319" s="96">
        <v>2246</v>
      </c>
      <c r="C319" s="96">
        <v>0</v>
      </c>
    </row>
    <row r="320" spans="1:3" ht="15.75">
      <c r="A320" s="97" t="s">
        <v>414</v>
      </c>
      <c r="B320" s="96">
        <v>254</v>
      </c>
      <c r="C320" s="96">
        <v>1</v>
      </c>
    </row>
    <row r="321" spans="1:3" ht="15.75">
      <c r="A321" s="97" t="s">
        <v>425</v>
      </c>
      <c r="B321" s="96">
        <f>B322+B323</f>
        <v>8533</v>
      </c>
      <c r="C321" s="96">
        <f>C322+C323</f>
        <v>8533</v>
      </c>
    </row>
    <row r="322" spans="1:3" ht="15.75">
      <c r="A322" s="97" t="s">
        <v>426</v>
      </c>
      <c r="B322" s="96">
        <v>5738</v>
      </c>
      <c r="C322" s="96">
        <v>5738</v>
      </c>
    </row>
    <row r="323" spans="1:3" ht="15.75">
      <c r="A323" s="97" t="s">
        <v>415</v>
      </c>
      <c r="B323" s="96">
        <v>2795</v>
      </c>
      <c r="C323" s="96">
        <v>2795</v>
      </c>
    </row>
    <row r="324" spans="1:3" ht="15.75">
      <c r="A324" s="97" t="s">
        <v>436</v>
      </c>
      <c r="B324" s="96">
        <v>4794</v>
      </c>
      <c r="C324" s="96">
        <v>4794</v>
      </c>
    </row>
    <row r="325" spans="1:3" ht="15.75">
      <c r="A325" s="97" t="s">
        <v>416</v>
      </c>
      <c r="B325" s="96">
        <v>4794</v>
      </c>
      <c r="C325" s="96">
        <v>4794</v>
      </c>
    </row>
    <row r="326" spans="1:3" ht="15.75">
      <c r="A326" s="97" t="s">
        <v>417</v>
      </c>
      <c r="B326" s="96">
        <v>4794</v>
      </c>
      <c r="C326" s="96">
        <v>4794</v>
      </c>
    </row>
    <row r="327" spans="1:3" ht="15.75">
      <c r="A327" s="97" t="s">
        <v>437</v>
      </c>
      <c r="B327" s="96">
        <v>387</v>
      </c>
      <c r="C327" s="96">
        <v>348</v>
      </c>
    </row>
    <row r="328" spans="1:3" ht="15.75">
      <c r="A328" s="97" t="s">
        <v>438</v>
      </c>
      <c r="B328" s="96">
        <v>387</v>
      </c>
      <c r="C328" s="96">
        <v>348</v>
      </c>
    </row>
  </sheetData>
  <mergeCells count="1">
    <mergeCell ref="A2:C2"/>
  </mergeCells>
  <phoneticPr fontId="32" type="noConversion"/>
  <printOptions horizontalCentered="1"/>
  <pageMargins left="0.43307086614173229" right="0.35433070866141736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B11" sqref="B11"/>
    </sheetView>
  </sheetViews>
  <sheetFormatPr defaultColWidth="9" defaultRowHeight="14.25"/>
  <cols>
    <col min="1" max="1" width="62" style="104" customWidth="1"/>
    <col min="2" max="2" width="32.75" style="104" customWidth="1"/>
    <col min="3" max="16384" width="9" style="104"/>
  </cols>
  <sheetData>
    <row r="1" spans="1:2" ht="20.25" customHeight="1">
      <c r="A1" s="103" t="s">
        <v>238</v>
      </c>
    </row>
    <row r="2" spans="1:2" ht="30.75" customHeight="1">
      <c r="A2" s="211" t="s">
        <v>454</v>
      </c>
      <c r="B2" s="211"/>
    </row>
    <row r="3" spans="1:2" ht="24.75" customHeight="1">
      <c r="A3" s="165" t="s">
        <v>440</v>
      </c>
      <c r="B3" s="28" t="s">
        <v>1</v>
      </c>
    </row>
    <row r="4" spans="1:2" ht="19.5" customHeight="1">
      <c r="A4" s="105" t="s">
        <v>200</v>
      </c>
      <c r="B4" s="106" t="s">
        <v>337</v>
      </c>
    </row>
    <row r="5" spans="1:2" ht="19.5" customHeight="1">
      <c r="A5" s="107" t="s">
        <v>452</v>
      </c>
      <c r="B5" s="108">
        <f>B6+B15+B38</f>
        <v>178088</v>
      </c>
    </row>
    <row r="6" spans="1:2" ht="19.5" customHeight="1">
      <c r="A6" s="109" t="s">
        <v>201</v>
      </c>
      <c r="B6" s="108">
        <f>SUM(B7:B14)</f>
        <v>127003</v>
      </c>
    </row>
    <row r="7" spans="1:2" ht="19.5" customHeight="1">
      <c r="A7" s="109" t="s">
        <v>338</v>
      </c>
      <c r="B7" s="108">
        <v>23481</v>
      </c>
    </row>
    <row r="8" spans="1:2" ht="19.5" customHeight="1">
      <c r="A8" s="109" t="s">
        <v>339</v>
      </c>
      <c r="B8" s="108">
        <v>12364</v>
      </c>
    </row>
    <row r="9" spans="1:2" ht="19.5" customHeight="1">
      <c r="A9" s="109" t="s">
        <v>340</v>
      </c>
      <c r="B9" s="108">
        <v>28780</v>
      </c>
    </row>
    <row r="10" spans="1:2" ht="19.5" customHeight="1">
      <c r="A10" s="109" t="s">
        <v>341</v>
      </c>
      <c r="B10" s="108">
        <v>4238</v>
      </c>
    </row>
    <row r="11" spans="1:2" ht="19.5" customHeight="1">
      <c r="A11" s="109" t="s">
        <v>342</v>
      </c>
      <c r="B11" s="108">
        <v>30677</v>
      </c>
    </row>
    <row r="12" spans="1:2" ht="19.5" customHeight="1">
      <c r="A12" s="109" t="s">
        <v>343</v>
      </c>
      <c r="B12" s="108">
        <v>11004</v>
      </c>
    </row>
    <row r="13" spans="1:2" ht="19.5" customHeight="1">
      <c r="A13" s="109" t="s">
        <v>344</v>
      </c>
      <c r="B13" s="108">
        <v>11178</v>
      </c>
    </row>
    <row r="14" spans="1:2" ht="19.5" customHeight="1">
      <c r="A14" s="109" t="s">
        <v>345</v>
      </c>
      <c r="B14" s="108">
        <v>5281</v>
      </c>
    </row>
    <row r="15" spans="1:2" ht="19.5" customHeight="1">
      <c r="A15" s="109" t="s">
        <v>202</v>
      </c>
      <c r="B15" s="108">
        <f>SUM(B16:B37)</f>
        <v>23432</v>
      </c>
    </row>
    <row r="16" spans="1:2" ht="19.5" customHeight="1">
      <c r="A16" s="109" t="s">
        <v>203</v>
      </c>
      <c r="B16" s="108">
        <v>1492</v>
      </c>
    </row>
    <row r="17" spans="1:2" ht="19.5" customHeight="1">
      <c r="A17" s="109" t="s">
        <v>204</v>
      </c>
      <c r="B17" s="108">
        <v>10</v>
      </c>
    </row>
    <row r="18" spans="1:2" ht="19.5" customHeight="1">
      <c r="A18" s="109" t="s">
        <v>205</v>
      </c>
      <c r="B18" s="108">
        <v>224</v>
      </c>
    </row>
    <row r="19" spans="1:2" ht="19.5" customHeight="1">
      <c r="A19" s="109" t="s">
        <v>206</v>
      </c>
      <c r="B19" s="108">
        <v>1098</v>
      </c>
    </row>
    <row r="20" spans="1:2" ht="19.5" customHeight="1">
      <c r="A20" s="109" t="s">
        <v>207</v>
      </c>
      <c r="B20" s="108">
        <v>763</v>
      </c>
    </row>
    <row r="21" spans="1:2" ht="19.5" customHeight="1">
      <c r="A21" s="109" t="s">
        <v>208</v>
      </c>
      <c r="B21" s="108">
        <v>229</v>
      </c>
    </row>
    <row r="22" spans="1:2" ht="19.5" customHeight="1">
      <c r="A22" s="109" t="s">
        <v>209</v>
      </c>
      <c r="B22" s="108">
        <v>242</v>
      </c>
    </row>
    <row r="23" spans="1:2" ht="19.5" customHeight="1">
      <c r="A23" s="109" t="s">
        <v>236</v>
      </c>
      <c r="B23" s="108">
        <v>32</v>
      </c>
    </row>
    <row r="24" spans="1:2" ht="19.5" customHeight="1">
      <c r="A24" s="109" t="s">
        <v>210</v>
      </c>
      <c r="B24" s="108">
        <v>1044</v>
      </c>
    </row>
    <row r="25" spans="1:2" ht="19.5" customHeight="1">
      <c r="A25" s="109" t="s">
        <v>211</v>
      </c>
      <c r="B25" s="108">
        <v>108</v>
      </c>
    </row>
    <row r="26" spans="1:2" ht="19.5" customHeight="1">
      <c r="A26" s="109" t="s">
        <v>212</v>
      </c>
      <c r="B26" s="108">
        <v>468</v>
      </c>
    </row>
    <row r="27" spans="1:2" ht="19.5" customHeight="1">
      <c r="A27" s="109" t="s">
        <v>213</v>
      </c>
      <c r="B27" s="108">
        <v>61</v>
      </c>
    </row>
    <row r="28" spans="1:2" ht="19.5" customHeight="1">
      <c r="A28" s="109" t="s">
        <v>214</v>
      </c>
      <c r="B28" s="108">
        <v>413</v>
      </c>
    </row>
    <row r="29" spans="1:2" ht="19.5" customHeight="1">
      <c r="A29" s="109" t="s">
        <v>215</v>
      </c>
      <c r="B29" s="108">
        <v>11</v>
      </c>
    </row>
    <row r="30" spans="1:2" ht="19.5" customHeight="1">
      <c r="A30" s="109" t="s">
        <v>216</v>
      </c>
      <c r="B30" s="108">
        <v>1</v>
      </c>
    </row>
    <row r="31" spans="1:2" ht="19.5" customHeight="1">
      <c r="A31" s="109" t="s">
        <v>217</v>
      </c>
      <c r="B31" s="108">
        <v>1664</v>
      </c>
    </row>
    <row r="32" spans="1:2" ht="19.5" customHeight="1">
      <c r="A32" s="109" t="s">
        <v>218</v>
      </c>
      <c r="B32" s="108">
        <v>231</v>
      </c>
    </row>
    <row r="33" spans="1:2" ht="19.5" customHeight="1">
      <c r="A33" s="109" t="s">
        <v>219</v>
      </c>
      <c r="B33" s="108">
        <v>1415</v>
      </c>
    </row>
    <row r="34" spans="1:2" ht="19.5" customHeight="1">
      <c r="A34" s="109" t="s">
        <v>220</v>
      </c>
      <c r="B34" s="108">
        <v>4269</v>
      </c>
    </row>
    <row r="35" spans="1:2" ht="19.5" customHeight="1">
      <c r="A35" s="109" t="s">
        <v>221</v>
      </c>
      <c r="B35" s="108">
        <v>505</v>
      </c>
    </row>
    <row r="36" spans="1:2" ht="19.5" customHeight="1">
      <c r="A36" s="109" t="s">
        <v>222</v>
      </c>
      <c r="B36" s="108">
        <v>2086</v>
      </c>
    </row>
    <row r="37" spans="1:2" ht="19.5" customHeight="1">
      <c r="A37" s="109" t="s">
        <v>223</v>
      </c>
      <c r="B37" s="108">
        <v>7066</v>
      </c>
    </row>
    <row r="38" spans="1:2" ht="19.5" customHeight="1">
      <c r="A38" s="109" t="s">
        <v>224</v>
      </c>
      <c r="B38" s="108">
        <f>SUM(B39:B50)</f>
        <v>27653</v>
      </c>
    </row>
    <row r="39" spans="1:2" ht="19.5" customHeight="1">
      <c r="A39" s="109" t="s">
        <v>225</v>
      </c>
      <c r="B39" s="108">
        <v>756</v>
      </c>
    </row>
    <row r="40" spans="1:2" ht="19.5" customHeight="1">
      <c r="A40" s="109" t="s">
        <v>226</v>
      </c>
      <c r="B40" s="108">
        <v>7238</v>
      </c>
    </row>
    <row r="41" spans="1:2" ht="19.5" customHeight="1">
      <c r="A41" s="109" t="s">
        <v>227</v>
      </c>
      <c r="B41" s="108">
        <v>3</v>
      </c>
    </row>
    <row r="42" spans="1:2" ht="19.5" customHeight="1">
      <c r="A42" s="109" t="s">
        <v>228</v>
      </c>
      <c r="B42" s="108">
        <v>130</v>
      </c>
    </row>
    <row r="43" spans="1:2" ht="19.5" customHeight="1">
      <c r="A43" s="109" t="s">
        <v>235</v>
      </c>
      <c r="B43" s="108">
        <v>37</v>
      </c>
    </row>
    <row r="44" spans="1:2" ht="19.5" customHeight="1">
      <c r="A44" s="109" t="s">
        <v>229</v>
      </c>
      <c r="B44" s="108">
        <v>4399</v>
      </c>
    </row>
    <row r="45" spans="1:2" ht="19.5" customHeight="1">
      <c r="A45" s="109" t="s">
        <v>230</v>
      </c>
      <c r="B45" s="108">
        <v>15</v>
      </c>
    </row>
    <row r="46" spans="1:2" ht="19.5" customHeight="1">
      <c r="A46" s="109" t="s">
        <v>231</v>
      </c>
      <c r="B46" s="108">
        <v>7</v>
      </c>
    </row>
    <row r="47" spans="1:2" ht="19.5" customHeight="1">
      <c r="A47" s="109" t="s">
        <v>232</v>
      </c>
      <c r="B47" s="108">
        <v>9531</v>
      </c>
    </row>
    <row r="48" spans="1:2" ht="19.5" customHeight="1">
      <c r="A48" s="109" t="s">
        <v>237</v>
      </c>
      <c r="B48" s="108">
        <v>2</v>
      </c>
    </row>
    <row r="49" spans="1:2" ht="19.5" customHeight="1">
      <c r="A49" s="109" t="s">
        <v>233</v>
      </c>
      <c r="B49" s="108">
        <v>4953</v>
      </c>
    </row>
    <row r="50" spans="1:2" ht="19.5" customHeight="1">
      <c r="A50" s="109" t="s">
        <v>234</v>
      </c>
      <c r="B50" s="108">
        <v>582</v>
      </c>
    </row>
  </sheetData>
  <mergeCells count="1">
    <mergeCell ref="A2:B2"/>
  </mergeCells>
  <phoneticPr fontId="30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G20" sqref="G20"/>
    </sheetView>
  </sheetViews>
  <sheetFormatPr defaultRowHeight="14.25"/>
  <cols>
    <col min="1" max="1" width="38" customWidth="1"/>
    <col min="2" max="2" width="39.125" customWidth="1"/>
  </cols>
  <sheetData>
    <row r="1" spans="1:2">
      <c r="A1" s="248" t="s">
        <v>188</v>
      </c>
      <c r="B1" s="248"/>
    </row>
    <row r="2" spans="1:2">
      <c r="A2" s="240" t="s">
        <v>493</v>
      </c>
      <c r="B2" s="240"/>
    </row>
    <row r="3" spans="1:2" ht="15" thickBot="1">
      <c r="A3" s="238" t="s">
        <v>489</v>
      </c>
      <c r="B3" s="239"/>
    </row>
    <row r="4" spans="1:2" ht="15" thickBot="1">
      <c r="A4" s="241" t="s">
        <v>486</v>
      </c>
      <c r="B4" s="242" t="s">
        <v>490</v>
      </c>
    </row>
    <row r="5" spans="1:2" ht="15" thickBot="1">
      <c r="A5" s="243" t="s">
        <v>487</v>
      </c>
      <c r="B5" s="244">
        <v>0</v>
      </c>
    </row>
    <row r="6" spans="1:2" ht="15" thickBot="1">
      <c r="A6" s="243" t="s">
        <v>488</v>
      </c>
      <c r="B6" s="244">
        <v>0</v>
      </c>
    </row>
    <row r="7" spans="1:2" ht="15" thickBot="1">
      <c r="A7" s="243" t="s">
        <v>491</v>
      </c>
      <c r="B7" s="244"/>
    </row>
    <row r="8" spans="1:2" ht="15" thickBot="1">
      <c r="A8" s="243"/>
      <c r="B8" s="244"/>
    </row>
    <row r="9" spans="1:2" ht="15" thickBot="1">
      <c r="A9" s="245" t="s">
        <v>492</v>
      </c>
      <c r="B9" s="244">
        <v>0</v>
      </c>
    </row>
  </sheetData>
  <mergeCells count="3">
    <mergeCell ref="A2:B2"/>
    <mergeCell ref="A3:B3"/>
    <mergeCell ref="A1:B1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showZeros="0" workbookViewId="0">
      <pane xSplit="1" ySplit="4" topLeftCell="B22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ColWidth="9" defaultRowHeight="14.25"/>
  <cols>
    <col min="1" max="1" width="56.75" style="138" customWidth="1"/>
    <col min="2" max="2" width="21.25" style="128" customWidth="1"/>
    <col min="3" max="4" width="9" style="129"/>
    <col min="5" max="5" width="9.5" style="129" bestFit="1" customWidth="1"/>
    <col min="6" max="16384" width="9" style="129"/>
  </cols>
  <sheetData>
    <row r="1" spans="1:5" ht="21.75" customHeight="1">
      <c r="A1" s="127" t="s">
        <v>195</v>
      </c>
    </row>
    <row r="2" spans="1:5" ht="42" customHeight="1">
      <c r="A2" s="212" t="s">
        <v>288</v>
      </c>
      <c r="B2" s="212"/>
    </row>
    <row r="3" spans="1:5" s="132" customFormat="1" ht="27.75" customHeight="1">
      <c r="A3" s="130" t="s">
        <v>440</v>
      </c>
      <c r="B3" s="131" t="s">
        <v>0</v>
      </c>
    </row>
    <row r="4" spans="1:5" s="135" customFormat="1" ht="21" customHeight="1">
      <c r="A4" s="133" t="s">
        <v>198</v>
      </c>
      <c r="B4" s="134" t="s">
        <v>322</v>
      </c>
    </row>
    <row r="5" spans="1:5" s="135" customFormat="1" ht="21" customHeight="1">
      <c r="A5" s="136" t="s">
        <v>239</v>
      </c>
      <c r="B5" s="137">
        <v>820368</v>
      </c>
    </row>
    <row r="6" spans="1:5" s="135" customFormat="1" ht="21" customHeight="1">
      <c r="A6" s="136" t="s">
        <v>264</v>
      </c>
      <c r="B6" s="137">
        <f>SUM(B7:B13)</f>
        <v>216159</v>
      </c>
    </row>
    <row r="7" spans="1:5" s="135" customFormat="1" ht="21" customHeight="1">
      <c r="A7" s="141" t="s">
        <v>277</v>
      </c>
      <c r="B7" s="137">
        <v>96658</v>
      </c>
    </row>
    <row r="8" spans="1:5" s="135" customFormat="1" ht="21" customHeight="1">
      <c r="A8" s="141" t="s">
        <v>265</v>
      </c>
      <c r="B8" s="137">
        <v>13198</v>
      </c>
    </row>
    <row r="9" spans="1:5" s="135" customFormat="1" ht="21" customHeight="1">
      <c r="A9" s="141" t="s">
        <v>266</v>
      </c>
      <c r="B9" s="137">
        <v>7562</v>
      </c>
    </row>
    <row r="10" spans="1:5" s="135" customFormat="1" ht="21" customHeight="1">
      <c r="A10" s="141" t="s">
        <v>267</v>
      </c>
      <c r="B10" s="137">
        <v>18770</v>
      </c>
    </row>
    <row r="11" spans="1:5" s="135" customFormat="1" ht="21" customHeight="1">
      <c r="A11" s="141" t="s">
        <v>268</v>
      </c>
      <c r="B11" s="137">
        <v>20000</v>
      </c>
      <c r="E11" s="154"/>
    </row>
    <row r="12" spans="1:5" s="135" customFormat="1" ht="21" customHeight="1">
      <c r="A12" s="141" t="s">
        <v>269</v>
      </c>
      <c r="B12" s="137">
        <v>45281</v>
      </c>
    </row>
    <row r="13" spans="1:5" s="135" customFormat="1" ht="21" customHeight="1">
      <c r="A13" s="136" t="s">
        <v>199</v>
      </c>
      <c r="B13" s="137">
        <v>14690</v>
      </c>
    </row>
    <row r="14" spans="1:5" s="135" customFormat="1" ht="21" customHeight="1">
      <c r="A14" s="136" t="s">
        <v>240</v>
      </c>
      <c r="B14" s="137">
        <v>6280</v>
      </c>
    </row>
    <row r="15" spans="1:5" s="135" customFormat="1" ht="21" customHeight="1">
      <c r="A15" s="136" t="s">
        <v>241</v>
      </c>
      <c r="B15" s="137">
        <f>SUM(B16:B22)</f>
        <v>741014</v>
      </c>
    </row>
    <row r="16" spans="1:5" s="135" customFormat="1" ht="21" customHeight="1">
      <c r="A16" s="141" t="s">
        <v>270</v>
      </c>
      <c r="B16" s="137">
        <v>172844</v>
      </c>
    </row>
    <row r="17" spans="1:3" s="135" customFormat="1" ht="21" customHeight="1">
      <c r="A17" s="141" t="s">
        <v>271</v>
      </c>
      <c r="B17" s="137">
        <v>402621</v>
      </c>
    </row>
    <row r="18" spans="1:3" s="135" customFormat="1" ht="21" customHeight="1">
      <c r="A18" s="141" t="s">
        <v>272</v>
      </c>
      <c r="B18" s="137">
        <v>135450</v>
      </c>
    </row>
    <row r="19" spans="1:3" s="135" customFormat="1" ht="21" customHeight="1">
      <c r="A19" s="141" t="s">
        <v>273</v>
      </c>
      <c r="B19" s="137">
        <v>3891</v>
      </c>
    </row>
    <row r="20" spans="1:3" s="135" customFormat="1" ht="21" customHeight="1">
      <c r="A20" s="141" t="s">
        <v>274</v>
      </c>
      <c r="B20" s="137">
        <v>2953</v>
      </c>
    </row>
    <row r="21" spans="1:3" s="135" customFormat="1" ht="21" customHeight="1">
      <c r="A21" s="141" t="s">
        <v>275</v>
      </c>
      <c r="B21" s="137">
        <v>6280</v>
      </c>
    </row>
    <row r="22" spans="1:3" s="135" customFormat="1" ht="21" customHeight="1">
      <c r="A22" s="141" t="s">
        <v>276</v>
      </c>
      <c r="B22" s="137">
        <v>16975</v>
      </c>
    </row>
    <row r="23" spans="1:3" s="135" customFormat="1" ht="21" customHeight="1">
      <c r="A23" s="136" t="s">
        <v>242</v>
      </c>
      <c r="B23" s="137">
        <f>B5+B6+B14-B15</f>
        <v>301793</v>
      </c>
    </row>
    <row r="24" spans="1:3" s="135" customFormat="1" ht="21" customHeight="1">
      <c r="A24" s="136" t="s">
        <v>243</v>
      </c>
      <c r="B24" s="137">
        <v>29701</v>
      </c>
    </row>
    <row r="25" spans="1:3" s="135" customFormat="1" ht="21" customHeight="1">
      <c r="A25" s="136" t="s">
        <v>278</v>
      </c>
      <c r="B25" s="137">
        <v>26483</v>
      </c>
    </row>
    <row r="26" spans="1:3" s="135" customFormat="1" ht="21" customHeight="1">
      <c r="A26" s="136" t="s">
        <v>323</v>
      </c>
      <c r="B26" s="137">
        <v>9856</v>
      </c>
    </row>
    <row r="27" spans="1:3" ht="21" customHeight="1">
      <c r="A27" s="136" t="s">
        <v>325</v>
      </c>
      <c r="B27" s="137">
        <f>B23+B24+B25+B26</f>
        <v>367833</v>
      </c>
      <c r="C27" s="140"/>
    </row>
    <row r="28" spans="1:3" ht="21" customHeight="1">
      <c r="A28" s="136" t="s">
        <v>324</v>
      </c>
      <c r="B28" s="137">
        <v>351552</v>
      </c>
    </row>
    <row r="29" spans="1:3" ht="21" customHeight="1">
      <c r="A29" s="136" t="s">
        <v>326</v>
      </c>
      <c r="B29" s="137">
        <f>B27-B28</f>
        <v>16281</v>
      </c>
      <c r="C29" s="140"/>
    </row>
    <row r="30" spans="1:3" s="138" customFormat="1" ht="26.25" customHeight="1">
      <c r="B30" s="128"/>
    </row>
  </sheetData>
  <mergeCells count="1">
    <mergeCell ref="A2:B2"/>
  </mergeCells>
  <phoneticPr fontId="30" type="noConversion"/>
  <printOptions horizontalCentered="1"/>
  <pageMargins left="0.43307086614173229" right="0.19685039370078741" top="0.62992125984251968" bottom="0.78740157480314965" header="0" footer="0.78740157480314965"/>
  <pageSetup paperSize="9" orientation="portrait" r:id="rId1"/>
  <headerFooter alignWithMargins="0"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ColWidth="9.125" defaultRowHeight="13.5"/>
  <cols>
    <col min="1" max="1" width="33.5" style="176" customWidth="1"/>
    <col min="2" max="2" width="42.625" style="176" customWidth="1"/>
    <col min="3" max="248" width="9.125" style="176"/>
    <col min="249" max="249" width="33.5" style="176" customWidth="1"/>
    <col min="250" max="257" width="12.625" style="176" customWidth="1"/>
    <col min="258" max="258" width="12.125" style="176" customWidth="1"/>
    <col min="259" max="504" width="9.125" style="176"/>
    <col min="505" max="505" width="33.5" style="176" customWidth="1"/>
    <col min="506" max="513" width="12.625" style="176" customWidth="1"/>
    <col min="514" max="514" width="12.125" style="176" customWidth="1"/>
    <col min="515" max="760" width="9.125" style="176"/>
    <col min="761" max="761" width="33.5" style="176" customWidth="1"/>
    <col min="762" max="769" width="12.625" style="176" customWidth="1"/>
    <col min="770" max="770" width="12.125" style="176" customWidth="1"/>
    <col min="771" max="1016" width="9.125" style="176"/>
    <col min="1017" max="1017" width="33.5" style="176" customWidth="1"/>
    <col min="1018" max="1025" width="12.625" style="176" customWidth="1"/>
    <col min="1026" max="1026" width="12.125" style="176" customWidth="1"/>
    <col min="1027" max="1272" width="9.125" style="176"/>
    <col min="1273" max="1273" width="33.5" style="176" customWidth="1"/>
    <col min="1274" max="1281" width="12.625" style="176" customWidth="1"/>
    <col min="1282" max="1282" width="12.125" style="176" customWidth="1"/>
    <col min="1283" max="1528" width="9.125" style="176"/>
    <col min="1529" max="1529" width="33.5" style="176" customWidth="1"/>
    <col min="1530" max="1537" width="12.625" style="176" customWidth="1"/>
    <col min="1538" max="1538" width="12.125" style="176" customWidth="1"/>
    <col min="1539" max="1784" width="9.125" style="176"/>
    <col min="1785" max="1785" width="33.5" style="176" customWidth="1"/>
    <col min="1786" max="1793" width="12.625" style="176" customWidth="1"/>
    <col min="1794" max="1794" width="12.125" style="176" customWidth="1"/>
    <col min="1795" max="2040" width="9.125" style="176"/>
    <col min="2041" max="2041" width="33.5" style="176" customWidth="1"/>
    <col min="2042" max="2049" width="12.625" style="176" customWidth="1"/>
    <col min="2050" max="2050" width="12.125" style="176" customWidth="1"/>
    <col min="2051" max="2296" width="9.125" style="176"/>
    <col min="2297" max="2297" width="33.5" style="176" customWidth="1"/>
    <col min="2298" max="2305" width="12.625" style="176" customWidth="1"/>
    <col min="2306" max="2306" width="12.125" style="176" customWidth="1"/>
    <col min="2307" max="2552" width="9.125" style="176"/>
    <col min="2553" max="2553" width="33.5" style="176" customWidth="1"/>
    <col min="2554" max="2561" width="12.625" style="176" customWidth="1"/>
    <col min="2562" max="2562" width="12.125" style="176" customWidth="1"/>
    <col min="2563" max="2808" width="9.125" style="176"/>
    <col min="2809" max="2809" width="33.5" style="176" customWidth="1"/>
    <col min="2810" max="2817" width="12.625" style="176" customWidth="1"/>
    <col min="2818" max="2818" width="12.125" style="176" customWidth="1"/>
    <col min="2819" max="3064" width="9.125" style="176"/>
    <col min="3065" max="3065" width="33.5" style="176" customWidth="1"/>
    <col min="3066" max="3073" width="12.625" style="176" customWidth="1"/>
    <col min="3074" max="3074" width="12.125" style="176" customWidth="1"/>
    <col min="3075" max="3320" width="9.125" style="176"/>
    <col min="3321" max="3321" width="33.5" style="176" customWidth="1"/>
    <col min="3322" max="3329" width="12.625" style="176" customWidth="1"/>
    <col min="3330" max="3330" width="12.125" style="176" customWidth="1"/>
    <col min="3331" max="3576" width="9.125" style="176"/>
    <col min="3577" max="3577" width="33.5" style="176" customWidth="1"/>
    <col min="3578" max="3585" width="12.625" style="176" customWidth="1"/>
    <col min="3586" max="3586" width="12.125" style="176" customWidth="1"/>
    <col min="3587" max="3832" width="9.125" style="176"/>
    <col min="3833" max="3833" width="33.5" style="176" customWidth="1"/>
    <col min="3834" max="3841" width="12.625" style="176" customWidth="1"/>
    <col min="3842" max="3842" width="12.125" style="176" customWidth="1"/>
    <col min="3843" max="4088" width="9.125" style="176"/>
    <col min="4089" max="4089" width="33.5" style="176" customWidth="1"/>
    <col min="4090" max="4097" width="12.625" style="176" customWidth="1"/>
    <col min="4098" max="4098" width="12.125" style="176" customWidth="1"/>
    <col min="4099" max="4344" width="9.125" style="176"/>
    <col min="4345" max="4345" width="33.5" style="176" customWidth="1"/>
    <col min="4346" max="4353" width="12.625" style="176" customWidth="1"/>
    <col min="4354" max="4354" width="12.125" style="176" customWidth="1"/>
    <col min="4355" max="4600" width="9.125" style="176"/>
    <col min="4601" max="4601" width="33.5" style="176" customWidth="1"/>
    <col min="4602" max="4609" width="12.625" style="176" customWidth="1"/>
    <col min="4610" max="4610" width="12.125" style="176" customWidth="1"/>
    <col min="4611" max="4856" width="9.125" style="176"/>
    <col min="4857" max="4857" width="33.5" style="176" customWidth="1"/>
    <col min="4858" max="4865" width="12.625" style="176" customWidth="1"/>
    <col min="4866" max="4866" width="12.125" style="176" customWidth="1"/>
    <col min="4867" max="5112" width="9.125" style="176"/>
    <col min="5113" max="5113" width="33.5" style="176" customWidth="1"/>
    <col min="5114" max="5121" width="12.625" style="176" customWidth="1"/>
    <col min="5122" max="5122" width="12.125" style="176" customWidth="1"/>
    <col min="5123" max="5368" width="9.125" style="176"/>
    <col min="5369" max="5369" width="33.5" style="176" customWidth="1"/>
    <col min="5370" max="5377" width="12.625" style="176" customWidth="1"/>
    <col min="5378" max="5378" width="12.125" style="176" customWidth="1"/>
    <col min="5379" max="5624" width="9.125" style="176"/>
    <col min="5625" max="5625" width="33.5" style="176" customWidth="1"/>
    <col min="5626" max="5633" width="12.625" style="176" customWidth="1"/>
    <col min="5634" max="5634" width="12.125" style="176" customWidth="1"/>
    <col min="5635" max="5880" width="9.125" style="176"/>
    <col min="5881" max="5881" width="33.5" style="176" customWidth="1"/>
    <col min="5882" max="5889" width="12.625" style="176" customWidth="1"/>
    <col min="5890" max="5890" width="12.125" style="176" customWidth="1"/>
    <col min="5891" max="6136" width="9.125" style="176"/>
    <col min="6137" max="6137" width="33.5" style="176" customWidth="1"/>
    <col min="6138" max="6145" width="12.625" style="176" customWidth="1"/>
    <col min="6146" max="6146" width="12.125" style="176" customWidth="1"/>
    <col min="6147" max="6392" width="9.125" style="176"/>
    <col min="6393" max="6393" width="33.5" style="176" customWidth="1"/>
    <col min="6394" max="6401" width="12.625" style="176" customWidth="1"/>
    <col min="6402" max="6402" width="12.125" style="176" customWidth="1"/>
    <col min="6403" max="6648" width="9.125" style="176"/>
    <col min="6649" max="6649" width="33.5" style="176" customWidth="1"/>
    <col min="6650" max="6657" width="12.625" style="176" customWidth="1"/>
    <col min="6658" max="6658" width="12.125" style="176" customWidth="1"/>
    <col min="6659" max="6904" width="9.125" style="176"/>
    <col min="6905" max="6905" width="33.5" style="176" customWidth="1"/>
    <col min="6906" max="6913" width="12.625" style="176" customWidth="1"/>
    <col min="6914" max="6914" width="12.125" style="176" customWidth="1"/>
    <col min="6915" max="7160" width="9.125" style="176"/>
    <col min="7161" max="7161" width="33.5" style="176" customWidth="1"/>
    <col min="7162" max="7169" width="12.625" style="176" customWidth="1"/>
    <col min="7170" max="7170" width="12.125" style="176" customWidth="1"/>
    <col min="7171" max="7416" width="9.125" style="176"/>
    <col min="7417" max="7417" width="33.5" style="176" customWidth="1"/>
    <col min="7418" max="7425" width="12.625" style="176" customWidth="1"/>
    <col min="7426" max="7426" width="12.125" style="176" customWidth="1"/>
    <col min="7427" max="7672" width="9.125" style="176"/>
    <col min="7673" max="7673" width="33.5" style="176" customWidth="1"/>
    <col min="7674" max="7681" width="12.625" style="176" customWidth="1"/>
    <col min="7682" max="7682" width="12.125" style="176" customWidth="1"/>
    <col min="7683" max="7928" width="9.125" style="176"/>
    <col min="7929" max="7929" width="33.5" style="176" customWidth="1"/>
    <col min="7930" max="7937" width="12.625" style="176" customWidth="1"/>
    <col min="7938" max="7938" width="12.125" style="176" customWidth="1"/>
    <col min="7939" max="8184" width="9.125" style="176"/>
    <col min="8185" max="8185" width="33.5" style="176" customWidth="1"/>
    <col min="8186" max="8193" width="12.625" style="176" customWidth="1"/>
    <col min="8194" max="8194" width="12.125" style="176" customWidth="1"/>
    <col min="8195" max="8440" width="9.125" style="176"/>
    <col min="8441" max="8441" width="33.5" style="176" customWidth="1"/>
    <col min="8442" max="8449" width="12.625" style="176" customWidth="1"/>
    <col min="8450" max="8450" width="12.125" style="176" customWidth="1"/>
    <col min="8451" max="8696" width="9.125" style="176"/>
    <col min="8697" max="8697" width="33.5" style="176" customWidth="1"/>
    <col min="8698" max="8705" width="12.625" style="176" customWidth="1"/>
    <col min="8706" max="8706" width="12.125" style="176" customWidth="1"/>
    <col min="8707" max="8952" width="9.125" style="176"/>
    <col min="8953" max="8953" width="33.5" style="176" customWidth="1"/>
    <col min="8954" max="8961" width="12.625" style="176" customWidth="1"/>
    <col min="8962" max="8962" width="12.125" style="176" customWidth="1"/>
    <col min="8963" max="9208" width="9.125" style="176"/>
    <col min="9209" max="9209" width="33.5" style="176" customWidth="1"/>
    <col min="9210" max="9217" width="12.625" style="176" customWidth="1"/>
    <col min="9218" max="9218" width="12.125" style="176" customWidth="1"/>
    <col min="9219" max="9464" width="9.125" style="176"/>
    <col min="9465" max="9465" width="33.5" style="176" customWidth="1"/>
    <col min="9466" max="9473" width="12.625" style="176" customWidth="1"/>
    <col min="9474" max="9474" width="12.125" style="176" customWidth="1"/>
    <col min="9475" max="9720" width="9.125" style="176"/>
    <col min="9721" max="9721" width="33.5" style="176" customWidth="1"/>
    <col min="9722" max="9729" width="12.625" style="176" customWidth="1"/>
    <col min="9730" max="9730" width="12.125" style="176" customWidth="1"/>
    <col min="9731" max="9976" width="9.125" style="176"/>
    <col min="9977" max="9977" width="33.5" style="176" customWidth="1"/>
    <col min="9978" max="9985" width="12.625" style="176" customWidth="1"/>
    <col min="9986" max="9986" width="12.125" style="176" customWidth="1"/>
    <col min="9987" max="10232" width="9.125" style="176"/>
    <col min="10233" max="10233" width="33.5" style="176" customWidth="1"/>
    <col min="10234" max="10241" width="12.625" style="176" customWidth="1"/>
    <col min="10242" max="10242" width="12.125" style="176" customWidth="1"/>
    <col min="10243" max="10488" width="9.125" style="176"/>
    <col min="10489" max="10489" width="33.5" style="176" customWidth="1"/>
    <col min="10490" max="10497" width="12.625" style="176" customWidth="1"/>
    <col min="10498" max="10498" width="12.125" style="176" customWidth="1"/>
    <col min="10499" max="10744" width="9.125" style="176"/>
    <col min="10745" max="10745" width="33.5" style="176" customWidth="1"/>
    <col min="10746" max="10753" width="12.625" style="176" customWidth="1"/>
    <col min="10754" max="10754" width="12.125" style="176" customWidth="1"/>
    <col min="10755" max="11000" width="9.125" style="176"/>
    <col min="11001" max="11001" width="33.5" style="176" customWidth="1"/>
    <col min="11002" max="11009" width="12.625" style="176" customWidth="1"/>
    <col min="11010" max="11010" width="12.125" style="176" customWidth="1"/>
    <col min="11011" max="11256" width="9.125" style="176"/>
    <col min="11257" max="11257" width="33.5" style="176" customWidth="1"/>
    <col min="11258" max="11265" width="12.625" style="176" customWidth="1"/>
    <col min="11266" max="11266" width="12.125" style="176" customWidth="1"/>
    <col min="11267" max="11512" width="9.125" style="176"/>
    <col min="11513" max="11513" width="33.5" style="176" customWidth="1"/>
    <col min="11514" max="11521" width="12.625" style="176" customWidth="1"/>
    <col min="11522" max="11522" width="12.125" style="176" customWidth="1"/>
    <col min="11523" max="11768" width="9.125" style="176"/>
    <col min="11769" max="11769" width="33.5" style="176" customWidth="1"/>
    <col min="11770" max="11777" width="12.625" style="176" customWidth="1"/>
    <col min="11778" max="11778" width="12.125" style="176" customWidth="1"/>
    <col min="11779" max="12024" width="9.125" style="176"/>
    <col min="12025" max="12025" width="33.5" style="176" customWidth="1"/>
    <col min="12026" max="12033" width="12.625" style="176" customWidth="1"/>
    <col min="12034" max="12034" width="12.125" style="176" customWidth="1"/>
    <col min="12035" max="12280" width="9.125" style="176"/>
    <col min="12281" max="12281" width="33.5" style="176" customWidth="1"/>
    <col min="12282" max="12289" width="12.625" style="176" customWidth="1"/>
    <col min="12290" max="12290" width="12.125" style="176" customWidth="1"/>
    <col min="12291" max="12536" width="9.125" style="176"/>
    <col min="12537" max="12537" width="33.5" style="176" customWidth="1"/>
    <col min="12538" max="12545" width="12.625" style="176" customWidth="1"/>
    <col min="12546" max="12546" width="12.125" style="176" customWidth="1"/>
    <col min="12547" max="12792" width="9.125" style="176"/>
    <col min="12793" max="12793" width="33.5" style="176" customWidth="1"/>
    <col min="12794" max="12801" width="12.625" style="176" customWidth="1"/>
    <col min="12802" max="12802" width="12.125" style="176" customWidth="1"/>
    <col min="12803" max="13048" width="9.125" style="176"/>
    <col min="13049" max="13049" width="33.5" style="176" customWidth="1"/>
    <col min="13050" max="13057" width="12.625" style="176" customWidth="1"/>
    <col min="13058" max="13058" width="12.125" style="176" customWidth="1"/>
    <col min="13059" max="13304" width="9.125" style="176"/>
    <col min="13305" max="13305" width="33.5" style="176" customWidth="1"/>
    <col min="13306" max="13313" width="12.625" style="176" customWidth="1"/>
    <col min="13314" max="13314" width="12.125" style="176" customWidth="1"/>
    <col min="13315" max="13560" width="9.125" style="176"/>
    <col min="13561" max="13561" width="33.5" style="176" customWidth="1"/>
    <col min="13562" max="13569" width="12.625" style="176" customWidth="1"/>
    <col min="13570" max="13570" width="12.125" style="176" customWidth="1"/>
    <col min="13571" max="13816" width="9.125" style="176"/>
    <col min="13817" max="13817" width="33.5" style="176" customWidth="1"/>
    <col min="13818" max="13825" width="12.625" style="176" customWidth="1"/>
    <col min="13826" max="13826" width="12.125" style="176" customWidth="1"/>
    <col min="13827" max="14072" width="9.125" style="176"/>
    <col min="14073" max="14073" width="33.5" style="176" customWidth="1"/>
    <col min="14074" max="14081" width="12.625" style="176" customWidth="1"/>
    <col min="14082" max="14082" width="12.125" style="176" customWidth="1"/>
    <col min="14083" max="14328" width="9.125" style="176"/>
    <col min="14329" max="14329" width="33.5" style="176" customWidth="1"/>
    <col min="14330" max="14337" width="12.625" style="176" customWidth="1"/>
    <col min="14338" max="14338" width="12.125" style="176" customWidth="1"/>
    <col min="14339" max="14584" width="9.125" style="176"/>
    <col min="14585" max="14585" width="33.5" style="176" customWidth="1"/>
    <col min="14586" max="14593" width="12.625" style="176" customWidth="1"/>
    <col min="14594" max="14594" width="12.125" style="176" customWidth="1"/>
    <col min="14595" max="14840" width="9.125" style="176"/>
    <col min="14841" max="14841" width="33.5" style="176" customWidth="1"/>
    <col min="14842" max="14849" width="12.625" style="176" customWidth="1"/>
    <col min="14850" max="14850" width="12.125" style="176" customWidth="1"/>
    <col min="14851" max="15096" width="9.125" style="176"/>
    <col min="15097" max="15097" width="33.5" style="176" customWidth="1"/>
    <col min="15098" max="15105" width="12.625" style="176" customWidth="1"/>
    <col min="15106" max="15106" width="12.125" style="176" customWidth="1"/>
    <col min="15107" max="15352" width="9.125" style="176"/>
    <col min="15353" max="15353" width="33.5" style="176" customWidth="1"/>
    <col min="15354" max="15361" width="12.625" style="176" customWidth="1"/>
    <col min="15362" max="15362" width="12.125" style="176" customWidth="1"/>
    <col min="15363" max="15608" width="9.125" style="176"/>
    <col min="15609" max="15609" width="33.5" style="176" customWidth="1"/>
    <col min="15610" max="15617" width="12.625" style="176" customWidth="1"/>
    <col min="15618" max="15618" width="12.125" style="176" customWidth="1"/>
    <col min="15619" max="15864" width="9.125" style="176"/>
    <col min="15865" max="15865" width="33.5" style="176" customWidth="1"/>
    <col min="15866" max="15873" width="12.625" style="176" customWidth="1"/>
    <col min="15874" max="15874" width="12.125" style="176" customWidth="1"/>
    <col min="15875" max="16120" width="9.125" style="176"/>
    <col min="16121" max="16121" width="33.5" style="176" customWidth="1"/>
    <col min="16122" max="16129" width="12.625" style="176" customWidth="1"/>
    <col min="16130" max="16130" width="12.125" style="176" customWidth="1"/>
    <col min="16131" max="16384" width="9.125" style="176"/>
  </cols>
  <sheetData>
    <row r="1" spans="1:2" ht="18.75">
      <c r="A1" s="175" t="s">
        <v>497</v>
      </c>
    </row>
    <row r="2" spans="1:2" ht="43.5" customHeight="1">
      <c r="A2" s="213" t="s">
        <v>473</v>
      </c>
      <c r="B2" s="213"/>
    </row>
    <row r="3" spans="1:2" ht="24" customHeight="1">
      <c r="A3" s="177" t="s">
        <v>460</v>
      </c>
      <c r="B3" s="178" t="s">
        <v>455</v>
      </c>
    </row>
    <row r="4" spans="1:2">
      <c r="A4" s="214" t="s">
        <v>456</v>
      </c>
      <c r="B4" s="214" t="s">
        <v>457</v>
      </c>
    </row>
    <row r="5" spans="1:2" ht="17.25" customHeight="1">
      <c r="A5" s="214"/>
      <c r="B5" s="214"/>
    </row>
    <row r="6" spans="1:2" ht="32.25" customHeight="1">
      <c r="A6" s="179" t="s">
        <v>458</v>
      </c>
      <c r="B6" s="180">
        <v>159500</v>
      </c>
    </row>
    <row r="7" spans="1:2" ht="30.75" customHeight="1">
      <c r="A7" s="179" t="s">
        <v>459</v>
      </c>
      <c r="B7" s="180">
        <v>159500</v>
      </c>
    </row>
  </sheetData>
  <mergeCells count="3">
    <mergeCell ref="A2:B2"/>
    <mergeCell ref="A4:A5"/>
    <mergeCell ref="B4:B5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showZeros="0" workbookViewId="0">
      <pane xSplit="1" ySplit="4" topLeftCell="B5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ColWidth="9" defaultRowHeight="14.25"/>
  <cols>
    <col min="1" max="1" width="27.625" style="42" customWidth="1"/>
    <col min="2" max="2" width="11.5" style="42" customWidth="1"/>
    <col min="3" max="3" width="11" style="42" customWidth="1"/>
    <col min="4" max="4" width="8.25" style="42" customWidth="1"/>
    <col min="5" max="5" width="9.375" style="42" customWidth="1"/>
    <col min="6" max="6" width="8.5" style="42" customWidth="1"/>
    <col min="7" max="7" width="11.5" style="43" customWidth="1"/>
    <col min="8" max="16384" width="9" style="43"/>
  </cols>
  <sheetData>
    <row r="1" spans="1:7" ht="27.75" customHeight="1">
      <c r="A1" s="41" t="s">
        <v>498</v>
      </c>
      <c r="B1" s="41"/>
    </row>
    <row r="2" spans="1:7" ht="42" customHeight="1">
      <c r="A2" s="215" t="s">
        <v>289</v>
      </c>
      <c r="B2" s="215"/>
      <c r="C2" s="215"/>
      <c r="D2" s="215"/>
      <c r="E2" s="215"/>
      <c r="F2" s="215"/>
      <c r="G2" s="215"/>
    </row>
    <row r="3" spans="1:7" s="47" customFormat="1" ht="27.75" customHeight="1">
      <c r="A3" s="44" t="s">
        <v>440</v>
      </c>
      <c r="B3" s="44"/>
      <c r="C3" s="45"/>
      <c r="D3" s="45"/>
      <c r="E3" s="46"/>
      <c r="F3" s="46"/>
      <c r="G3" s="46" t="s">
        <v>0</v>
      </c>
    </row>
    <row r="4" spans="1:7" s="50" customFormat="1" ht="45" customHeight="1">
      <c r="A4" s="48" t="s">
        <v>176</v>
      </c>
      <c r="B4" s="48" t="s">
        <v>283</v>
      </c>
      <c r="C4" s="49" t="s">
        <v>284</v>
      </c>
      <c r="D4" s="49" t="s">
        <v>285</v>
      </c>
      <c r="E4" s="49" t="s">
        <v>2</v>
      </c>
      <c r="F4" s="49" t="s">
        <v>281</v>
      </c>
      <c r="G4" s="143" t="s">
        <v>177</v>
      </c>
    </row>
    <row r="5" spans="1:7" s="50" customFormat="1" ht="45" customHeight="1">
      <c r="A5" s="51" t="s">
        <v>178</v>
      </c>
      <c r="B5" s="52">
        <f>B6+B7</f>
        <v>2900</v>
      </c>
      <c r="C5" s="52">
        <f t="shared" ref="C5:D5" si="0">C6+C7</f>
        <v>2900</v>
      </c>
      <c r="D5" s="52">
        <f t="shared" si="0"/>
        <v>3381</v>
      </c>
      <c r="E5" s="53">
        <v>-4.4400000000000004</v>
      </c>
      <c r="F5" s="53">
        <f>D5/B5*100</f>
        <v>116.58620689655173</v>
      </c>
      <c r="G5" s="54">
        <f>D5/C5*100</f>
        <v>116.58620689655173</v>
      </c>
    </row>
    <row r="6" spans="1:7" s="50" customFormat="1" ht="45" customHeight="1">
      <c r="A6" s="51" t="s">
        <v>244</v>
      </c>
      <c r="B6" s="52">
        <v>900</v>
      </c>
      <c r="C6" s="55">
        <v>700</v>
      </c>
      <c r="D6" s="55">
        <v>746</v>
      </c>
      <c r="E6" s="53">
        <v>-21.14</v>
      </c>
      <c r="F6" s="53">
        <f t="shared" ref="F6:F7" si="1">D6/B6*100</f>
        <v>82.888888888888886</v>
      </c>
      <c r="G6" s="54">
        <f>D6/C6*100</f>
        <v>106.57142857142856</v>
      </c>
    </row>
    <row r="7" spans="1:7" s="50" customFormat="1" ht="45" customHeight="1">
      <c r="A7" s="51" t="s">
        <v>245</v>
      </c>
      <c r="B7" s="52">
        <v>2000</v>
      </c>
      <c r="C7" s="52">
        <v>2200</v>
      </c>
      <c r="D7" s="55">
        <v>2635</v>
      </c>
      <c r="E7" s="53">
        <v>1.66</v>
      </c>
      <c r="F7" s="53">
        <f t="shared" si="1"/>
        <v>131.75</v>
      </c>
      <c r="G7" s="54">
        <f>D7/C7*100</f>
        <v>119.77272727272728</v>
      </c>
    </row>
    <row r="8" spans="1:7" s="50" customFormat="1" ht="26.25" customHeight="1">
      <c r="A8" s="216"/>
      <c r="B8" s="216"/>
      <c r="C8" s="216"/>
      <c r="D8" s="216"/>
      <c r="E8" s="216"/>
      <c r="F8" s="216"/>
      <c r="G8" s="216"/>
    </row>
    <row r="9" spans="1:7" s="50" customFormat="1">
      <c r="A9" s="56"/>
      <c r="B9" s="56"/>
      <c r="C9" s="56"/>
      <c r="D9" s="56"/>
      <c r="E9" s="56"/>
      <c r="F9" s="56"/>
    </row>
    <row r="10" spans="1:7" s="50" customFormat="1">
      <c r="A10" s="56"/>
      <c r="B10" s="56"/>
      <c r="C10" s="56"/>
      <c r="D10" s="56"/>
      <c r="E10" s="56"/>
      <c r="F10" s="56"/>
    </row>
    <row r="11" spans="1:7" s="50" customFormat="1">
      <c r="A11" s="56"/>
      <c r="B11" s="56"/>
      <c r="C11" s="56"/>
      <c r="D11" s="56"/>
      <c r="E11" s="56"/>
      <c r="F11" s="56"/>
    </row>
    <row r="12" spans="1:7" s="50" customFormat="1">
      <c r="A12" s="56"/>
      <c r="B12" s="56"/>
      <c r="C12" s="56"/>
      <c r="D12" s="56"/>
      <c r="E12" s="56"/>
      <c r="F12" s="56"/>
    </row>
    <row r="13" spans="1:7" s="50" customFormat="1">
      <c r="A13" s="56"/>
      <c r="B13" s="56"/>
      <c r="C13" s="56"/>
      <c r="D13" s="56"/>
      <c r="E13" s="56"/>
      <c r="F13" s="56"/>
    </row>
    <row r="14" spans="1:7" s="50" customFormat="1">
      <c r="A14" s="56"/>
      <c r="B14" s="56"/>
      <c r="C14" s="56"/>
      <c r="D14" s="56"/>
      <c r="E14" s="56"/>
      <c r="F14" s="56"/>
    </row>
    <row r="15" spans="1:7" s="50" customFormat="1">
      <c r="A15" s="56"/>
      <c r="B15" s="56"/>
      <c r="C15" s="56"/>
      <c r="D15" s="56"/>
      <c r="E15" s="56"/>
      <c r="F15" s="56"/>
    </row>
    <row r="16" spans="1:7" s="50" customFormat="1">
      <c r="A16" s="56"/>
      <c r="B16" s="56"/>
      <c r="C16" s="56"/>
      <c r="D16" s="56"/>
      <c r="E16" s="56"/>
      <c r="F16" s="56"/>
    </row>
    <row r="17" spans="1:6" s="50" customFormat="1">
      <c r="A17" s="56"/>
      <c r="B17" s="56"/>
      <c r="C17" s="56"/>
      <c r="D17" s="56"/>
      <c r="E17" s="56"/>
      <c r="F17" s="56"/>
    </row>
    <row r="18" spans="1:6" s="50" customFormat="1">
      <c r="A18" s="56"/>
      <c r="B18" s="56"/>
      <c r="C18" s="56"/>
      <c r="D18" s="56"/>
      <c r="E18" s="56"/>
      <c r="F18" s="56"/>
    </row>
    <row r="19" spans="1:6" s="50" customFormat="1">
      <c r="A19" s="56"/>
      <c r="B19" s="56"/>
      <c r="C19" s="56"/>
      <c r="D19" s="56"/>
      <c r="E19" s="56"/>
      <c r="F19" s="56"/>
    </row>
    <row r="20" spans="1:6" s="50" customFormat="1">
      <c r="A20" s="56"/>
      <c r="B20" s="56"/>
      <c r="C20" s="56"/>
      <c r="D20" s="56"/>
      <c r="E20" s="56"/>
      <c r="F20" s="56"/>
    </row>
    <row r="21" spans="1:6" s="50" customFormat="1">
      <c r="A21" s="56"/>
      <c r="B21" s="56"/>
      <c r="C21" s="56"/>
      <c r="D21" s="56"/>
      <c r="E21" s="56"/>
      <c r="F21" s="56"/>
    </row>
    <row r="22" spans="1:6" s="50" customFormat="1">
      <c r="A22" s="56"/>
      <c r="B22" s="56"/>
      <c r="C22" s="56"/>
      <c r="D22" s="56"/>
      <c r="E22" s="56"/>
      <c r="F22" s="56"/>
    </row>
    <row r="23" spans="1:6" s="50" customFormat="1">
      <c r="A23" s="56"/>
      <c r="B23" s="56"/>
      <c r="C23" s="56"/>
      <c r="D23" s="56"/>
      <c r="E23" s="56"/>
      <c r="F23" s="56"/>
    </row>
    <row r="24" spans="1:6" s="50" customFormat="1">
      <c r="A24" s="56"/>
      <c r="B24" s="56"/>
      <c r="C24" s="56"/>
      <c r="D24" s="56"/>
      <c r="E24" s="56"/>
      <c r="F24" s="56"/>
    </row>
    <row r="25" spans="1:6" s="50" customFormat="1">
      <c r="A25" s="56"/>
      <c r="B25" s="56"/>
      <c r="C25" s="56"/>
      <c r="D25" s="56"/>
      <c r="E25" s="56"/>
      <c r="F25" s="56"/>
    </row>
    <row r="26" spans="1:6" s="50" customFormat="1">
      <c r="A26" s="56"/>
      <c r="B26" s="56"/>
      <c r="C26" s="56"/>
      <c r="D26" s="56"/>
      <c r="E26" s="56"/>
      <c r="F26" s="56"/>
    </row>
    <row r="27" spans="1:6" s="50" customFormat="1">
      <c r="A27" s="56"/>
      <c r="B27" s="56"/>
      <c r="C27" s="56"/>
      <c r="D27" s="56"/>
      <c r="E27" s="56"/>
      <c r="F27" s="56"/>
    </row>
    <row r="28" spans="1:6" s="50" customFormat="1">
      <c r="A28" s="56"/>
      <c r="B28" s="56"/>
      <c r="C28" s="56"/>
      <c r="D28" s="56"/>
      <c r="E28" s="56"/>
      <c r="F28" s="56"/>
    </row>
    <row r="29" spans="1:6" s="50" customFormat="1">
      <c r="A29" s="56"/>
      <c r="B29" s="56"/>
      <c r="C29" s="56"/>
      <c r="D29" s="56"/>
      <c r="E29" s="56"/>
      <c r="F29" s="56"/>
    </row>
    <row r="30" spans="1:6" s="50" customFormat="1">
      <c r="A30" s="56"/>
      <c r="B30" s="56"/>
      <c r="C30" s="56"/>
      <c r="D30" s="56"/>
      <c r="E30" s="56"/>
      <c r="F30" s="56"/>
    </row>
    <row r="31" spans="1:6" s="50" customFormat="1">
      <c r="A31" s="56"/>
      <c r="B31" s="56"/>
      <c r="C31" s="56"/>
      <c r="D31" s="56"/>
      <c r="E31" s="56"/>
      <c r="F31" s="56"/>
    </row>
    <row r="32" spans="1:6" s="50" customFormat="1">
      <c r="A32" s="56"/>
      <c r="B32" s="56"/>
      <c r="C32" s="56"/>
      <c r="D32" s="56"/>
      <c r="E32" s="56"/>
      <c r="F32" s="56"/>
    </row>
    <row r="33" spans="1:6" s="50" customFormat="1">
      <c r="A33" s="56"/>
      <c r="B33" s="56"/>
      <c r="C33" s="56"/>
      <c r="D33" s="56"/>
      <c r="E33" s="56"/>
      <c r="F33" s="56"/>
    </row>
    <row r="34" spans="1:6" s="50" customFormat="1">
      <c r="A34" s="56"/>
      <c r="B34" s="56"/>
      <c r="C34" s="56"/>
      <c r="D34" s="56"/>
      <c r="E34" s="56"/>
      <c r="F34" s="56"/>
    </row>
    <row r="35" spans="1:6" s="50" customFormat="1">
      <c r="A35" s="56"/>
      <c r="B35" s="56"/>
      <c r="C35" s="56"/>
      <c r="D35" s="56"/>
      <c r="E35" s="56"/>
      <c r="F35" s="56"/>
    </row>
    <row r="36" spans="1:6" s="50" customFormat="1">
      <c r="A36" s="56"/>
      <c r="B36" s="56"/>
      <c r="C36" s="56"/>
      <c r="D36" s="56"/>
      <c r="E36" s="56"/>
      <c r="F36" s="56"/>
    </row>
    <row r="37" spans="1:6" s="50" customFormat="1">
      <c r="A37" s="56"/>
      <c r="B37" s="56"/>
      <c r="C37" s="56"/>
      <c r="D37" s="56"/>
      <c r="E37" s="56"/>
      <c r="F37" s="56"/>
    </row>
    <row r="38" spans="1:6" s="50" customFormat="1">
      <c r="A38" s="56"/>
      <c r="B38" s="56"/>
      <c r="C38" s="56"/>
      <c r="D38" s="56"/>
      <c r="E38" s="56"/>
      <c r="F38" s="56"/>
    </row>
    <row r="39" spans="1:6" s="50" customFormat="1">
      <c r="A39" s="56"/>
      <c r="B39" s="56"/>
      <c r="C39" s="56"/>
      <c r="D39" s="56"/>
      <c r="E39" s="56"/>
      <c r="F39" s="56"/>
    </row>
    <row r="40" spans="1:6" s="50" customFormat="1">
      <c r="A40" s="56"/>
      <c r="B40" s="56"/>
      <c r="C40" s="56"/>
      <c r="D40" s="56"/>
      <c r="E40" s="56"/>
      <c r="F40" s="56"/>
    </row>
  </sheetData>
  <mergeCells count="2">
    <mergeCell ref="A2:G2"/>
    <mergeCell ref="A8:G8"/>
  </mergeCells>
  <phoneticPr fontId="4" type="noConversion"/>
  <printOptions horizontalCentered="1"/>
  <pageMargins left="0.43307086614173229" right="0.19685039370078741" top="0.9055118110236221" bottom="0.78740157480314965" header="0" footer="0.7874015748031496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showZeros="0" workbookViewId="0">
      <pane xSplit="1" ySplit="5" topLeftCell="B6" activePane="bottomRight" state="frozen"/>
      <selection activeCell="D13" sqref="D13"/>
      <selection pane="topRight" activeCell="D13" sqref="D13"/>
      <selection pane="bottomLeft" activeCell="D13" sqref="D13"/>
      <selection pane="bottomRight" activeCell="M13" sqref="M13"/>
    </sheetView>
  </sheetViews>
  <sheetFormatPr defaultColWidth="8.75" defaultRowHeight="14.25"/>
  <cols>
    <col min="1" max="1" width="31.375" style="74" customWidth="1"/>
    <col min="2" max="2" width="9" style="74" customWidth="1"/>
    <col min="3" max="3" width="9.25" style="58" customWidth="1"/>
    <col min="4" max="4" width="8.125" style="58" customWidth="1"/>
    <col min="5" max="5" width="7.25" style="59" customWidth="1"/>
    <col min="6" max="6" width="8.375" style="58" customWidth="1"/>
    <col min="7" max="7" width="8" style="58" customWidth="1"/>
    <col min="8" max="8" width="8.625" style="60" customWidth="1"/>
    <col min="9" max="16384" width="8.75" style="60"/>
  </cols>
  <sheetData>
    <row r="1" spans="1:8" ht="27.75" customHeight="1">
      <c r="A1" s="57" t="s">
        <v>499</v>
      </c>
      <c r="B1" s="57"/>
    </row>
    <row r="2" spans="1:8" ht="42" customHeight="1">
      <c r="A2" s="217" t="s">
        <v>290</v>
      </c>
      <c r="B2" s="217"/>
      <c r="C2" s="217"/>
      <c r="D2" s="217"/>
      <c r="E2" s="217"/>
      <c r="F2" s="217"/>
      <c r="G2" s="217"/>
      <c r="H2" s="217"/>
    </row>
    <row r="3" spans="1:8" s="64" customFormat="1" ht="27.75" customHeight="1">
      <c r="A3" s="44" t="s">
        <v>440</v>
      </c>
      <c r="B3" s="44"/>
      <c r="C3" s="61"/>
      <c r="D3" s="61"/>
      <c r="E3" s="62"/>
      <c r="F3" s="63"/>
      <c r="G3" s="63"/>
      <c r="H3" s="63" t="s">
        <v>179</v>
      </c>
    </row>
    <row r="4" spans="1:8" s="65" customFormat="1" ht="32.25" customHeight="1">
      <c r="A4" s="218" t="s">
        <v>180</v>
      </c>
      <c r="B4" s="222" t="s">
        <v>283</v>
      </c>
      <c r="C4" s="218" t="s">
        <v>284</v>
      </c>
      <c r="D4" s="219" t="s">
        <v>303</v>
      </c>
      <c r="E4" s="219"/>
      <c r="F4" s="220" t="s">
        <v>181</v>
      </c>
      <c r="G4" s="224" t="s">
        <v>282</v>
      </c>
      <c r="H4" s="221" t="s">
        <v>182</v>
      </c>
    </row>
    <row r="5" spans="1:8" s="65" customFormat="1" ht="32.25" customHeight="1">
      <c r="A5" s="218"/>
      <c r="B5" s="223"/>
      <c r="C5" s="218"/>
      <c r="D5" s="102" t="s">
        <v>183</v>
      </c>
      <c r="E5" s="102" t="s">
        <v>184</v>
      </c>
      <c r="F5" s="220"/>
      <c r="G5" s="225"/>
      <c r="H5" s="221"/>
    </row>
    <row r="6" spans="1:8" s="65" customFormat="1" ht="32.25" customHeight="1">
      <c r="A6" s="146" t="s">
        <v>185</v>
      </c>
      <c r="B6" s="66">
        <f>SUM(B7:B13)</f>
        <v>7573</v>
      </c>
      <c r="C6" s="66">
        <f>SUM(C7:C13)</f>
        <v>7573</v>
      </c>
      <c r="D6" s="66">
        <f t="shared" ref="D6:E6" si="0">SUM(D7:D13)</f>
        <v>128113</v>
      </c>
      <c r="E6" s="66">
        <f t="shared" si="0"/>
        <v>7551</v>
      </c>
      <c r="F6" s="1">
        <v>-4.8033282904689889</v>
      </c>
      <c r="G6" s="1">
        <f>E6/B6*100</f>
        <v>99.709494255909149</v>
      </c>
      <c r="H6" s="68">
        <f>E6/C6*100</f>
        <v>99.709494255909149</v>
      </c>
    </row>
    <row r="7" spans="1:8" s="65" customFormat="1" ht="32.25" customHeight="1">
      <c r="A7" s="19" t="s">
        <v>246</v>
      </c>
      <c r="B7" s="66"/>
      <c r="C7" s="69"/>
      <c r="D7" s="67">
        <v>120003</v>
      </c>
      <c r="E7" s="67"/>
      <c r="F7" s="1"/>
      <c r="G7" s="1"/>
      <c r="H7" s="68"/>
    </row>
    <row r="8" spans="1:8" s="65" customFormat="1" ht="32.25" customHeight="1">
      <c r="A8" s="112" t="s">
        <v>247</v>
      </c>
      <c r="B8" s="66">
        <v>300</v>
      </c>
      <c r="C8" s="69">
        <v>100</v>
      </c>
      <c r="D8" s="69">
        <v>373</v>
      </c>
      <c r="E8" s="67">
        <v>100</v>
      </c>
      <c r="F8" s="1">
        <v>-30.02</v>
      </c>
      <c r="G8" s="1">
        <f t="shared" ref="G8:G12" si="1">E8/B8*100</f>
        <v>33.333333333333329</v>
      </c>
      <c r="H8" s="68">
        <f t="shared" ref="H8:H9" si="2">E8/C8*100</f>
        <v>100</v>
      </c>
    </row>
    <row r="9" spans="1:8" s="65" customFormat="1" ht="32.25" customHeight="1">
      <c r="A9" s="112" t="s">
        <v>248</v>
      </c>
      <c r="B9" s="66">
        <v>405</v>
      </c>
      <c r="C9" s="69">
        <v>405</v>
      </c>
      <c r="D9" s="69">
        <v>493</v>
      </c>
      <c r="E9" s="67">
        <v>385</v>
      </c>
      <c r="F9" s="1">
        <v>54.55</v>
      </c>
      <c r="G9" s="1">
        <f t="shared" si="1"/>
        <v>95.061728395061735</v>
      </c>
      <c r="H9" s="68">
        <f t="shared" si="2"/>
        <v>95.061728395061735</v>
      </c>
    </row>
    <row r="10" spans="1:8" s="65" customFormat="1" ht="32.25" customHeight="1">
      <c r="A10" s="112" t="s">
        <v>249</v>
      </c>
      <c r="B10" s="66"/>
      <c r="C10" s="69"/>
      <c r="D10" s="69">
        <v>13</v>
      </c>
      <c r="E10" s="67"/>
      <c r="F10" s="1"/>
      <c r="G10" s="1"/>
      <c r="H10" s="68"/>
    </row>
    <row r="11" spans="1:8" s="65" customFormat="1" ht="32.25" customHeight="1">
      <c r="A11" s="112" t="s">
        <v>250</v>
      </c>
      <c r="B11" s="66">
        <v>100</v>
      </c>
      <c r="C11" s="69">
        <v>100</v>
      </c>
      <c r="D11" s="69">
        <v>265</v>
      </c>
      <c r="E11" s="67">
        <v>100</v>
      </c>
      <c r="F11" s="1"/>
      <c r="G11" s="1"/>
      <c r="H11" s="68"/>
    </row>
    <row r="12" spans="1:8" s="65" customFormat="1" ht="32.25" customHeight="1">
      <c r="A12" s="112" t="s">
        <v>251</v>
      </c>
      <c r="B12" s="66">
        <v>1879</v>
      </c>
      <c r="C12" s="69">
        <v>2079</v>
      </c>
      <c r="D12" s="67">
        <v>2077</v>
      </c>
      <c r="E12" s="69">
        <v>2077</v>
      </c>
      <c r="F12" s="1">
        <v>-29.497623896809234</v>
      </c>
      <c r="G12" s="1">
        <f t="shared" si="1"/>
        <v>110.53751995742415</v>
      </c>
      <c r="H12" s="68">
        <f>E12/C12*100</f>
        <v>99.903799903799907</v>
      </c>
    </row>
    <row r="13" spans="1:8" s="65" customFormat="1" ht="32.25" customHeight="1">
      <c r="A13" s="147" t="s">
        <v>252</v>
      </c>
      <c r="B13" s="66">
        <v>4889</v>
      </c>
      <c r="C13" s="69">
        <v>4889</v>
      </c>
      <c r="D13" s="67">
        <v>4889</v>
      </c>
      <c r="E13" s="69">
        <v>4889</v>
      </c>
      <c r="F13" s="1">
        <v>18.982720856656108</v>
      </c>
      <c r="G13" s="1"/>
      <c r="H13" s="68">
        <f>E13/C13*100</f>
        <v>100</v>
      </c>
    </row>
    <row r="14" spans="1:8" s="65" customFormat="1" ht="15.75" customHeight="1">
      <c r="A14" s="70" t="s">
        <v>186</v>
      </c>
      <c r="B14" s="70"/>
      <c r="C14" s="71"/>
      <c r="D14" s="72"/>
      <c r="E14" s="73"/>
      <c r="F14" s="72"/>
      <c r="G14" s="72"/>
    </row>
    <row r="15" spans="1:8" s="65" customFormat="1" ht="15.75" customHeight="1">
      <c r="A15" s="70" t="s">
        <v>187</v>
      </c>
      <c r="B15" s="70"/>
      <c r="C15" s="72"/>
      <c r="D15" s="72"/>
      <c r="E15" s="73"/>
      <c r="F15" s="72"/>
      <c r="G15" s="72"/>
    </row>
    <row r="16" spans="1:8" s="65" customFormat="1" ht="21" customHeight="1">
      <c r="A16" s="70"/>
      <c r="B16" s="70"/>
      <c r="C16" s="72"/>
      <c r="D16" s="72"/>
      <c r="E16" s="73"/>
      <c r="F16" s="72"/>
      <c r="G16" s="72"/>
    </row>
    <row r="17" spans="1:7" s="65" customFormat="1">
      <c r="A17" s="70"/>
      <c r="B17" s="70"/>
      <c r="C17" s="72"/>
      <c r="D17" s="72"/>
      <c r="E17" s="73"/>
      <c r="F17" s="72"/>
      <c r="G17" s="72"/>
    </row>
    <row r="18" spans="1:7" s="65" customFormat="1">
      <c r="A18" s="70"/>
      <c r="B18" s="70"/>
      <c r="C18" s="72"/>
      <c r="D18" s="72"/>
      <c r="E18" s="73"/>
      <c r="F18" s="72"/>
      <c r="G18" s="72"/>
    </row>
    <row r="19" spans="1:7" s="65" customFormat="1">
      <c r="A19" s="70"/>
      <c r="B19" s="70"/>
      <c r="C19" s="72"/>
      <c r="D19" s="72"/>
      <c r="E19" s="73"/>
      <c r="F19" s="72"/>
      <c r="G19" s="72"/>
    </row>
    <row r="20" spans="1:7" s="65" customFormat="1">
      <c r="A20" s="70"/>
      <c r="B20" s="70"/>
      <c r="C20" s="72"/>
      <c r="D20" s="72"/>
      <c r="E20" s="73"/>
      <c r="F20" s="72"/>
      <c r="G20" s="72"/>
    </row>
    <row r="21" spans="1:7" s="65" customFormat="1">
      <c r="A21" s="70"/>
      <c r="B21" s="70"/>
      <c r="C21" s="72"/>
      <c r="D21" s="72"/>
      <c r="E21" s="73"/>
      <c r="F21" s="72"/>
      <c r="G21" s="72"/>
    </row>
    <row r="22" spans="1:7" s="65" customFormat="1">
      <c r="A22" s="70"/>
      <c r="B22" s="70"/>
      <c r="C22" s="72"/>
      <c r="D22" s="72"/>
      <c r="E22" s="73"/>
      <c r="F22" s="72"/>
      <c r="G22" s="72"/>
    </row>
    <row r="23" spans="1:7" s="65" customFormat="1">
      <c r="A23" s="70"/>
      <c r="B23" s="70"/>
      <c r="C23" s="72"/>
      <c r="D23" s="72"/>
      <c r="E23" s="73"/>
      <c r="F23" s="72"/>
      <c r="G23" s="72"/>
    </row>
    <row r="24" spans="1:7" s="65" customFormat="1">
      <c r="A24" s="70"/>
      <c r="B24" s="70"/>
      <c r="C24" s="72"/>
      <c r="D24" s="72"/>
      <c r="E24" s="73"/>
      <c r="F24" s="72"/>
      <c r="G24" s="72"/>
    </row>
    <row r="25" spans="1:7" s="65" customFormat="1">
      <c r="A25" s="70"/>
      <c r="B25" s="70"/>
      <c r="C25" s="72"/>
      <c r="D25" s="72"/>
      <c r="E25" s="73"/>
      <c r="F25" s="72"/>
      <c r="G25" s="72"/>
    </row>
    <row r="26" spans="1:7" s="65" customFormat="1">
      <c r="A26" s="70"/>
      <c r="B26" s="70"/>
      <c r="C26" s="72"/>
      <c r="D26" s="72"/>
      <c r="E26" s="73"/>
      <c r="F26" s="72"/>
      <c r="G26" s="72"/>
    </row>
    <row r="27" spans="1:7" s="65" customFormat="1">
      <c r="A27" s="70"/>
      <c r="B27" s="70"/>
      <c r="C27" s="72"/>
      <c r="D27" s="72"/>
      <c r="E27" s="73"/>
      <c r="F27" s="72"/>
      <c r="G27" s="72"/>
    </row>
    <row r="28" spans="1:7" s="65" customFormat="1">
      <c r="A28" s="70"/>
      <c r="B28" s="70"/>
      <c r="C28" s="72"/>
      <c r="D28" s="72"/>
      <c r="E28" s="73"/>
      <c r="F28" s="72"/>
      <c r="G28" s="72"/>
    </row>
    <row r="29" spans="1:7" s="65" customFormat="1">
      <c r="A29" s="70"/>
      <c r="B29" s="70"/>
      <c r="C29" s="72"/>
      <c r="D29" s="72"/>
      <c r="E29" s="73"/>
      <c r="F29" s="72"/>
      <c r="G29" s="72"/>
    </row>
    <row r="30" spans="1:7" s="65" customFormat="1">
      <c r="A30" s="70"/>
      <c r="B30" s="70"/>
      <c r="C30" s="72"/>
      <c r="D30" s="72"/>
      <c r="E30" s="73"/>
      <c r="F30" s="72"/>
      <c r="G30" s="72"/>
    </row>
    <row r="31" spans="1:7" s="65" customFormat="1">
      <c r="A31" s="70"/>
      <c r="B31" s="70"/>
      <c r="C31" s="72"/>
      <c r="D31" s="72"/>
      <c r="E31" s="73"/>
      <c r="F31" s="72"/>
      <c r="G31" s="72"/>
    </row>
    <row r="32" spans="1:7" s="65" customFormat="1">
      <c r="A32" s="70"/>
      <c r="B32" s="70"/>
      <c r="C32" s="72"/>
      <c r="D32" s="72"/>
      <c r="E32" s="73"/>
      <c r="F32" s="72"/>
      <c r="G32" s="72"/>
    </row>
    <row r="33" spans="1:7" s="65" customFormat="1">
      <c r="A33" s="70"/>
      <c r="B33" s="70"/>
      <c r="C33" s="72"/>
      <c r="D33" s="72"/>
      <c r="E33" s="73"/>
      <c r="F33" s="72"/>
      <c r="G33" s="72"/>
    </row>
    <row r="34" spans="1:7" s="65" customFormat="1">
      <c r="A34" s="70"/>
      <c r="B34" s="70"/>
      <c r="C34" s="72"/>
      <c r="D34" s="72"/>
      <c r="E34" s="73"/>
      <c r="F34" s="72"/>
      <c r="G34" s="72"/>
    </row>
    <row r="35" spans="1:7" s="65" customFormat="1">
      <c r="A35" s="70"/>
      <c r="B35" s="70"/>
      <c r="C35" s="72"/>
      <c r="D35" s="72"/>
      <c r="E35" s="73"/>
      <c r="F35" s="72"/>
      <c r="G35" s="72"/>
    </row>
    <row r="36" spans="1:7" s="65" customFormat="1">
      <c r="A36" s="70"/>
      <c r="B36" s="70"/>
      <c r="C36" s="72"/>
      <c r="D36" s="72"/>
      <c r="E36" s="73"/>
      <c r="F36" s="72"/>
      <c r="G36" s="72"/>
    </row>
    <row r="37" spans="1:7" s="65" customFormat="1">
      <c r="A37" s="70"/>
      <c r="B37" s="70"/>
      <c r="C37" s="72"/>
      <c r="D37" s="72"/>
      <c r="E37" s="73"/>
      <c r="F37" s="72"/>
      <c r="G37" s="72"/>
    </row>
    <row r="38" spans="1:7" s="65" customFormat="1">
      <c r="A38" s="70"/>
      <c r="B38" s="70"/>
      <c r="C38" s="72"/>
      <c r="D38" s="72"/>
      <c r="E38" s="73"/>
      <c r="F38" s="72"/>
      <c r="G38" s="72"/>
    </row>
    <row r="39" spans="1:7" s="65" customFormat="1">
      <c r="A39" s="70"/>
      <c r="B39" s="70"/>
      <c r="C39" s="72"/>
      <c r="D39" s="72"/>
      <c r="E39" s="73"/>
      <c r="F39" s="72"/>
      <c r="G39" s="72"/>
    </row>
    <row r="40" spans="1:7" s="65" customFormat="1">
      <c r="A40" s="70"/>
      <c r="B40" s="70"/>
      <c r="C40" s="72"/>
      <c r="D40" s="72"/>
      <c r="E40" s="73"/>
      <c r="F40" s="72"/>
      <c r="G40" s="72"/>
    </row>
    <row r="41" spans="1:7" s="65" customFormat="1">
      <c r="A41" s="70"/>
      <c r="B41" s="70"/>
      <c r="C41" s="72"/>
      <c r="D41" s="72"/>
      <c r="E41" s="73"/>
      <c r="F41" s="72"/>
      <c r="G41" s="72"/>
    </row>
    <row r="42" spans="1:7" s="65" customFormat="1">
      <c r="A42" s="70"/>
      <c r="B42" s="70"/>
      <c r="C42" s="72"/>
      <c r="D42" s="72"/>
      <c r="E42" s="73"/>
      <c r="F42" s="72"/>
      <c r="G42" s="72"/>
    </row>
    <row r="43" spans="1:7" s="65" customFormat="1">
      <c r="A43" s="70"/>
      <c r="B43" s="70"/>
      <c r="C43" s="72"/>
      <c r="D43" s="72"/>
      <c r="E43" s="73"/>
      <c r="F43" s="72"/>
      <c r="G43" s="72"/>
    </row>
    <row r="44" spans="1:7" s="65" customFormat="1">
      <c r="A44" s="70"/>
      <c r="B44" s="70"/>
      <c r="C44" s="72"/>
      <c r="D44" s="72"/>
      <c r="E44" s="73"/>
      <c r="F44" s="72"/>
      <c r="G44" s="72"/>
    </row>
    <row r="45" spans="1:7" s="65" customFormat="1">
      <c r="A45" s="70"/>
      <c r="B45" s="70"/>
      <c r="C45" s="72"/>
      <c r="D45" s="72"/>
      <c r="E45" s="73"/>
      <c r="F45" s="72"/>
      <c r="G45" s="72"/>
    </row>
    <row r="46" spans="1:7" s="65" customFormat="1">
      <c r="A46" s="70"/>
      <c r="B46" s="70"/>
      <c r="C46" s="72"/>
      <c r="D46" s="72"/>
      <c r="E46" s="73"/>
      <c r="F46" s="72"/>
      <c r="G46" s="72"/>
    </row>
    <row r="47" spans="1:7" s="65" customFormat="1">
      <c r="A47" s="70"/>
      <c r="B47" s="70"/>
      <c r="C47" s="72"/>
      <c r="D47" s="72"/>
      <c r="E47" s="73"/>
      <c r="F47" s="72"/>
      <c r="G47" s="72"/>
    </row>
    <row r="48" spans="1:7" s="65" customFormat="1">
      <c r="A48" s="70"/>
      <c r="B48" s="70"/>
      <c r="C48" s="72"/>
      <c r="D48" s="72"/>
      <c r="E48" s="73"/>
      <c r="F48" s="72"/>
      <c r="G48" s="72"/>
    </row>
  </sheetData>
  <mergeCells count="8">
    <mergeCell ref="A2:H2"/>
    <mergeCell ref="A4:A5"/>
    <mergeCell ref="C4:C5"/>
    <mergeCell ref="D4:E4"/>
    <mergeCell ref="F4:F5"/>
    <mergeCell ref="H4:H5"/>
    <mergeCell ref="B4:B5"/>
    <mergeCell ref="G4:G5"/>
  </mergeCells>
  <phoneticPr fontId="4" type="noConversion"/>
  <printOptions horizontalCentered="1"/>
  <pageMargins left="0.43307086614173229" right="0.19685039370078741" top="0.9055118110236221" bottom="0.78740157480314965" header="0" footer="0.7874015748031496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10</vt:i4>
      </vt:variant>
    </vt:vector>
  </HeadingPairs>
  <TitlesOfParts>
    <vt:vector size="27" baseType="lpstr">
      <vt:lpstr>一般公共预算收入表</vt:lpstr>
      <vt:lpstr>一般公共预算支出表</vt:lpstr>
      <vt:lpstr>一般公共预算本级支出表</vt:lpstr>
      <vt:lpstr>一般公共预算本级基本支出表</vt:lpstr>
      <vt:lpstr>一般公共预算税收返还和转移支付表</vt:lpstr>
      <vt:lpstr>一般公共预算收支平衡表</vt:lpstr>
      <vt:lpstr>地方政府一般债务情况表</vt:lpstr>
      <vt:lpstr>基金收入表</vt:lpstr>
      <vt:lpstr>基金支出表</vt:lpstr>
      <vt:lpstr>基金转移支付表</vt:lpstr>
      <vt:lpstr>基金上级补助表</vt:lpstr>
      <vt:lpstr>地方政府专项债务情况表</vt:lpstr>
      <vt:lpstr>国有资本经营预算收入表</vt:lpstr>
      <vt:lpstr>国有资本经营预算支出表</vt:lpstr>
      <vt:lpstr>社保基金预算收入表 </vt:lpstr>
      <vt:lpstr>社保基金预算支出表</vt:lpstr>
      <vt:lpstr>一般公共预算三公经费表</vt:lpstr>
      <vt:lpstr>国有资本经营预算收入表!Database</vt:lpstr>
      <vt:lpstr>基金上级补助表!Database</vt:lpstr>
      <vt:lpstr>基金收入表!Database</vt:lpstr>
      <vt:lpstr>基金支出表!Database</vt:lpstr>
      <vt:lpstr>'社保基金预算收入表 '!Database</vt:lpstr>
      <vt:lpstr>一般公共预算收入表!Database</vt:lpstr>
      <vt:lpstr>一般公共预算收支平衡表!Database</vt:lpstr>
      <vt:lpstr>一般公共预算支出表!Database</vt:lpstr>
      <vt:lpstr>一般公共预算本级基本支出表!Print_Titles</vt:lpstr>
      <vt:lpstr>一般公共预算本级支出表!Print_Titles</vt:lpstr>
    </vt:vector>
  </TitlesOfParts>
  <Company>caizheng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winlin</dc:creator>
  <cp:lastModifiedBy>null,null,张望</cp:lastModifiedBy>
  <cp:lastPrinted>2018-08-20T07:50:43Z</cp:lastPrinted>
  <dcterms:created xsi:type="dcterms:W3CDTF">2005-01-09T02:11:33Z</dcterms:created>
  <dcterms:modified xsi:type="dcterms:W3CDTF">2019-01-31T02:59:41Z</dcterms:modified>
</cp:coreProperties>
</file>