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75" yWindow="450" windowWidth="11190" windowHeight="10815" firstSheet="6" activeTab="8"/>
  </bookViews>
  <sheets>
    <sheet name="2017一般公共预算收入" sheetId="20" r:id="rId1"/>
    <sheet name="2017年一般公共预算支出" sheetId="14" r:id="rId2"/>
    <sheet name="2017年一般公共预算支出（本级）" sheetId="28" r:id="rId3"/>
    <sheet name="2017一般公共预算转移支付表" sheetId="12" r:id="rId4"/>
    <sheet name="2017年支出功能科目" sheetId="16" r:id="rId5"/>
    <sheet name="2017年支出经济科目" sheetId="17" r:id="rId6"/>
    <sheet name="2017年本级一般公共预算基本支出表" sheetId="29" r:id="rId7"/>
    <sheet name="2017年一般公共预算上级补助支出表 " sheetId="24" r:id="rId8"/>
    <sheet name="2016年度下城区地方政府一般债务情况表" sheetId="34" r:id="rId9"/>
    <sheet name="2017基金收入" sheetId="31" r:id="rId10"/>
    <sheet name="2017基金支出" sheetId="18" r:id="rId11"/>
    <sheet name="2017基金转移支付表" sheetId="30" r:id="rId12"/>
    <sheet name="2016年度下城区地方政府专项债务情况表" sheetId="35" r:id="rId13"/>
    <sheet name="2017年国有资本经营预算收入表" sheetId="19" r:id="rId14"/>
    <sheet name="2017年国有资本经营预算支出表" sheetId="32" r:id="rId15"/>
    <sheet name="2017年社保基金预算收入" sheetId="21" r:id="rId16"/>
    <sheet name="2017年社保基金预算支出" sheetId="33" r:id="rId17"/>
    <sheet name="2017年一般公共预算三公经费表" sheetId="36" r:id="rId18"/>
    <sheet name="Sheet1" sheetId="22" r:id="rId19"/>
  </sheets>
  <definedNames>
    <definedName name="_xlnm._FilterDatabase" localSheetId="4" hidden="1">'2017年支出功能科目'!$A$4:$B$4</definedName>
    <definedName name="_xlnm.Database" localSheetId="9">'2017基金收入'!$A$5:$D$5</definedName>
    <definedName name="_xlnm.Database" localSheetId="10">'2017基金支出'!#REF!</definedName>
    <definedName name="_xlnm.Database" localSheetId="11">'2017基金转移支付表'!$A$5:$B$5</definedName>
    <definedName name="_xlnm.Database" localSheetId="6">#REF!</definedName>
    <definedName name="_xlnm.Database" localSheetId="13">'2017年国有资本经营预算收入表'!$A$5:$D$5</definedName>
    <definedName name="_xlnm.Database" localSheetId="14">'2017年国有资本经营预算支出表'!#REF!</definedName>
    <definedName name="_xlnm.Database" localSheetId="15">'2017年社保基金预算收入'!$A$5:$D$5</definedName>
    <definedName name="_xlnm.Database" localSheetId="16">'2017年社保基金预算支出'!#REF!</definedName>
    <definedName name="_xlnm.Database" localSheetId="7">#REF!</definedName>
    <definedName name="_xlnm.Database" localSheetId="1">#REF!</definedName>
    <definedName name="_xlnm.Database" localSheetId="2">#REF!</definedName>
    <definedName name="_xlnm.Database" localSheetId="4">'2017年支出功能科目'!$A$5:$B$154</definedName>
    <definedName name="_xlnm.Database" localSheetId="5">#REF!</definedName>
    <definedName name="_xlnm.Database" localSheetId="0">'2017一般公共预算收入'!$A$5:$D$23</definedName>
    <definedName name="_xlnm.Database" localSheetId="3">'2017一般公共预算转移支付表'!$A$5:$A$23</definedName>
    <definedName name="_xlnm.Database">#REF!</definedName>
    <definedName name="_xlnm.Print_Area" localSheetId="0">'2017一般公共预算收入'!$A$1:$D$24</definedName>
    <definedName name="_xlnm.Print_Titles" localSheetId="6">'2017年本级一般公共预算基本支出表'!$4:$4</definedName>
    <definedName name="_xlnm.Print_Titles" localSheetId="4">'2017年支出功能科目'!$4:$4</definedName>
    <definedName name="_xlnm.Print_Titles" localSheetId="5">'2017年支出经济科目'!$4:$4</definedName>
  </definedNames>
  <calcPr calcId="124519" iterate="1"/>
</workbook>
</file>

<file path=xl/calcChain.xml><?xml version="1.0" encoding="utf-8"?>
<calcChain xmlns="http://schemas.openxmlformats.org/spreadsheetml/2006/main">
  <c r="B5" i="36"/>
  <c r="D6" i="33" l="1"/>
  <c r="D5"/>
  <c r="D7" i="32"/>
  <c r="D6"/>
  <c r="D5"/>
  <c r="D8" i="31"/>
  <c r="D7"/>
  <c r="D6"/>
  <c r="C5"/>
  <c r="B5"/>
  <c r="B5" i="29"/>
  <c r="B37"/>
  <c r="B15"/>
  <c r="B6"/>
  <c r="D21" i="28"/>
  <c r="D20"/>
  <c r="D18"/>
  <c r="D17"/>
  <c r="D16"/>
  <c r="D15"/>
  <c r="D14"/>
  <c r="D13"/>
  <c r="D12"/>
  <c r="D11"/>
  <c r="D10"/>
  <c r="D9"/>
  <c r="D8"/>
  <c r="D7"/>
  <c r="D6"/>
  <c r="C5"/>
  <c r="D5" s="1"/>
  <c r="D5" i="31" l="1"/>
  <c r="B22" i="12"/>
  <c r="D7" i="20"/>
  <c r="D8"/>
  <c r="D9"/>
  <c r="D10"/>
  <c r="D11"/>
  <c r="D12"/>
  <c r="D14"/>
  <c r="D15"/>
  <c r="D18"/>
  <c r="D19"/>
  <c r="D20"/>
  <c r="D22"/>
  <c r="D23"/>
  <c r="D6" i="24" l="1"/>
  <c r="D7"/>
  <c r="D8"/>
  <c r="D9"/>
  <c r="D10"/>
  <c r="D11"/>
  <c r="D12"/>
  <c r="D13"/>
  <c r="D14"/>
  <c r="D15"/>
  <c r="D16"/>
  <c r="D17"/>
  <c r="D18"/>
  <c r="D19"/>
  <c r="D20"/>
  <c r="B5"/>
  <c r="C5" l="1"/>
  <c r="D5" s="1"/>
  <c r="B290" i="16" l="1"/>
  <c r="B286"/>
  <c r="B285" s="1"/>
  <c r="B282"/>
  <c r="B281" s="1"/>
  <c r="B278"/>
  <c r="B272"/>
  <c r="B273"/>
  <c r="B267"/>
  <c r="B266" s="1"/>
  <c r="B254"/>
  <c r="B253" s="1"/>
  <c r="B247"/>
  <c r="B241"/>
  <c r="B233"/>
  <c r="B225"/>
  <c r="B224" s="1"/>
  <c r="B205"/>
  <c r="B202"/>
  <c r="B198"/>
  <c r="B192"/>
  <c r="B187"/>
  <c r="B179"/>
  <c r="B170"/>
  <c r="B163"/>
  <c r="B149"/>
  <c r="B148" s="1"/>
  <c r="B141"/>
  <c r="B138"/>
  <c r="B133"/>
  <c r="B130"/>
  <c r="B123"/>
  <c r="B120"/>
  <c r="B110"/>
  <c r="B104"/>
  <c r="B99"/>
  <c r="B88"/>
  <c r="B82"/>
  <c r="B79"/>
  <c r="B75"/>
  <c r="B71"/>
  <c r="B67"/>
  <c r="B63"/>
  <c r="B60"/>
  <c r="B56"/>
  <c r="B52"/>
  <c r="B47"/>
  <c r="B43"/>
  <c r="B39"/>
  <c r="B35"/>
  <c r="B30"/>
  <c r="B24"/>
  <c r="B19"/>
  <c r="B13"/>
  <c r="B10"/>
  <c r="B7"/>
  <c r="B162" l="1"/>
  <c r="B137"/>
  <c r="B87"/>
  <c r="B119"/>
  <c r="B6"/>
  <c r="C5" i="14"/>
  <c r="B5" i="18" l="1"/>
  <c r="D20" i="14" l="1"/>
  <c r="D7" i="21" l="1"/>
  <c r="D6"/>
  <c r="D5"/>
  <c r="D6" i="18"/>
  <c r="C5"/>
  <c r="D10"/>
  <c r="B16" i="17" l="1"/>
  <c r="B38"/>
  <c r="B7"/>
  <c r="B49"/>
  <c r="C21" i="20"/>
  <c r="D21" s="1"/>
  <c r="B21"/>
  <c r="C17"/>
  <c r="D17" s="1"/>
  <c r="B17"/>
  <c r="B16" s="1"/>
  <c r="C16"/>
  <c r="D16" s="1"/>
  <c r="C13"/>
  <c r="B13"/>
  <c r="C6"/>
  <c r="B6"/>
  <c r="B5" s="1"/>
  <c r="D6" l="1"/>
  <c r="D13"/>
  <c r="B6" i="17"/>
  <c r="B5" s="1"/>
  <c r="B24" i="20"/>
  <c r="C5"/>
  <c r="D5" s="1"/>
  <c r="C24" l="1"/>
  <c r="D24" s="1"/>
  <c r="D7" i="19" l="1"/>
  <c r="D6"/>
  <c r="D5"/>
  <c r="D9" i="18"/>
  <c r="D7"/>
  <c r="B5" i="16"/>
  <c r="D21" i="14"/>
  <c r="D18"/>
  <c r="D17"/>
  <c r="D16"/>
  <c r="D15"/>
  <c r="D14"/>
  <c r="D13"/>
  <c r="D12"/>
  <c r="D11"/>
  <c r="D10"/>
  <c r="D9"/>
  <c r="D8"/>
  <c r="D7"/>
  <c r="D6"/>
  <c r="D5"/>
  <c r="D5" i="18" l="1"/>
  <c r="B14" i="12"/>
  <c r="B6"/>
  <c r="B23" l="1"/>
  <c r="B28" s="1"/>
</calcChain>
</file>

<file path=xl/comments1.xml><?xml version="1.0" encoding="utf-8"?>
<comments xmlns="http://schemas.openxmlformats.org/spreadsheetml/2006/main">
  <authors>
    <author>作者</author>
  </authors>
  <commentList>
    <comment ref="B7" authorId="0">
      <text>
        <r>
          <rPr>
            <b/>
            <sz val="9"/>
            <color indexed="81"/>
            <rFont val="宋体"/>
            <family val="3"/>
            <charset val="134"/>
          </rPr>
          <t>作者:</t>
        </r>
        <r>
          <rPr>
            <sz val="9"/>
            <color indexed="81"/>
            <rFont val="宋体"/>
            <family val="3"/>
            <charset val="134"/>
          </rPr>
          <t xml:space="preserve">
剔除2015年加班费1561 2015年警衔津贴570 峰会3741</t>
        </r>
      </text>
    </comment>
  </commentList>
</comments>
</file>

<file path=xl/comments2.xml><?xml version="1.0" encoding="utf-8"?>
<comments xmlns="http://schemas.openxmlformats.org/spreadsheetml/2006/main">
  <authors>
    <author>作者</author>
  </authors>
  <commentList>
    <comment ref="B7" authorId="0">
      <text>
        <r>
          <rPr>
            <b/>
            <sz val="9"/>
            <color indexed="81"/>
            <rFont val="宋体"/>
            <family val="3"/>
            <charset val="134"/>
          </rPr>
          <t>作者:</t>
        </r>
        <r>
          <rPr>
            <sz val="9"/>
            <color indexed="81"/>
            <rFont val="宋体"/>
            <family val="3"/>
            <charset val="134"/>
          </rPr>
          <t xml:space="preserve">
剔除2015年加班费1561 2015年警衔津贴570 峰会3741</t>
        </r>
      </text>
    </comment>
  </commentList>
</comments>
</file>

<file path=xl/sharedStrings.xml><?xml version="1.0" encoding="utf-8"?>
<sst xmlns="http://schemas.openxmlformats.org/spreadsheetml/2006/main" count="655" uniqueCount="455">
  <si>
    <t xml:space="preserve"> 1，一般公共服务支出</t>
  </si>
  <si>
    <t>单位：万元</t>
  </si>
  <si>
    <r>
      <t>项</t>
    </r>
    <r>
      <rPr>
        <sz val="12"/>
        <rFont val="Times New Roman"/>
        <family val="1"/>
      </rPr>
      <t xml:space="preserve">                                 </t>
    </r>
    <r>
      <rPr>
        <sz val="12"/>
        <rFont val="宋体"/>
        <family val="3"/>
        <charset val="134"/>
      </rPr>
      <t>目</t>
    </r>
    <phoneticPr fontId="4" type="noConversion"/>
  </si>
  <si>
    <t xml:space="preserve">一，地方一般公共预算收入        </t>
    <phoneticPr fontId="4" type="noConversion"/>
  </si>
  <si>
    <t>二，上级补助收入</t>
    <phoneticPr fontId="4" type="noConversion"/>
  </si>
  <si>
    <t xml:space="preserve">    其中：“营改增”后营业税基数返还收入</t>
    <phoneticPr fontId="4" type="noConversion"/>
  </si>
  <si>
    <t xml:space="preserve">          上划增值税和消费税两税返还收入</t>
    <phoneticPr fontId="4" type="noConversion"/>
  </si>
  <si>
    <t xml:space="preserve">          所得税基数返还收入</t>
    <phoneticPr fontId="4" type="noConversion"/>
  </si>
  <si>
    <t xml:space="preserve">          搬迁企业结算收入</t>
    <phoneticPr fontId="20" type="noConversion"/>
  </si>
  <si>
    <t xml:space="preserve">          市体制财力专项补助收入</t>
    <phoneticPr fontId="20" type="noConversion"/>
  </si>
  <si>
    <t xml:space="preserve">          体制结算补助收入</t>
    <phoneticPr fontId="4" type="noConversion"/>
  </si>
  <si>
    <t xml:space="preserve">三，调入资金（政府债券利息）  </t>
    <phoneticPr fontId="4" type="noConversion"/>
  </si>
  <si>
    <t>四，上解上级支出</t>
    <phoneticPr fontId="4" type="noConversion"/>
  </si>
  <si>
    <t xml:space="preserve">          总额分享上解支出（48.3%）</t>
    <phoneticPr fontId="20" type="noConversion"/>
  </si>
  <si>
    <t xml:space="preserve">          市属下放企业收入递增上解支出（8%）</t>
    <phoneticPr fontId="20" type="noConversion"/>
  </si>
  <si>
    <t xml:space="preserve">          体制包干上解支出</t>
    <phoneticPr fontId="20" type="noConversion"/>
  </si>
  <si>
    <t xml:space="preserve">          “营改增”后增值税基数上解支出</t>
    <phoneticPr fontId="20" type="noConversion"/>
  </si>
  <si>
    <t xml:space="preserve">          上划增值税和消费税两税上解支出</t>
    <phoneticPr fontId="20" type="noConversion"/>
  </si>
  <si>
    <t xml:space="preserve">          出口退税专项上解支出</t>
    <phoneticPr fontId="4" type="noConversion"/>
  </si>
  <si>
    <t xml:space="preserve">          其他体制上解支出</t>
    <phoneticPr fontId="4" type="noConversion"/>
  </si>
  <si>
    <t>比上年增减%</t>
    <phoneticPr fontId="4" type="noConversion"/>
  </si>
  <si>
    <t>单位：万元</t>
    <phoneticPr fontId="4" type="noConversion"/>
  </si>
  <si>
    <r>
      <t xml:space="preserve">项      </t>
    </r>
    <r>
      <rPr>
        <sz val="12"/>
        <rFont val="宋体"/>
        <family val="3"/>
        <charset val="134"/>
      </rPr>
      <t xml:space="preserve"> </t>
    </r>
    <r>
      <rPr>
        <sz val="12"/>
        <rFont val="宋体"/>
        <family val="3"/>
        <charset val="134"/>
      </rPr>
      <t xml:space="preserve">       目</t>
    </r>
    <phoneticPr fontId="4" type="noConversion"/>
  </si>
  <si>
    <t>比上年
增减%</t>
    <phoneticPr fontId="4" type="noConversion"/>
  </si>
  <si>
    <t>单位：万元</t>
    <phoneticPr fontId="4" type="noConversion"/>
  </si>
  <si>
    <t xml:space="preserve">    1，一般公共服务支出</t>
    <phoneticPr fontId="4" type="noConversion"/>
  </si>
  <si>
    <t xml:space="preserve">        人大事务</t>
    <phoneticPr fontId="4" type="noConversion"/>
  </si>
  <si>
    <t xml:space="preserve">            行政运行</t>
    <phoneticPr fontId="4" type="noConversion"/>
  </si>
  <si>
    <t xml:space="preserve">            一般行政管理事务</t>
    <phoneticPr fontId="4" type="noConversion"/>
  </si>
  <si>
    <t xml:space="preserve">        政协事务</t>
    <phoneticPr fontId="4" type="noConversion"/>
  </si>
  <si>
    <t xml:space="preserve">        政府办公厅（室）及相关机构事务</t>
    <phoneticPr fontId="4" type="noConversion"/>
  </si>
  <si>
    <t xml:space="preserve">            政务公开审批</t>
    <phoneticPr fontId="4" type="noConversion"/>
  </si>
  <si>
    <t xml:space="preserve">            信访事务</t>
    <phoneticPr fontId="4" type="noConversion"/>
  </si>
  <si>
    <t xml:space="preserve">            事业运行</t>
    <phoneticPr fontId="4" type="noConversion"/>
  </si>
  <si>
    <t xml:space="preserve">        发展与改革事务</t>
    <phoneticPr fontId="4" type="noConversion"/>
  </si>
  <si>
    <t xml:space="preserve">            物价管理</t>
    <phoneticPr fontId="4" type="noConversion"/>
  </si>
  <si>
    <t xml:space="preserve">        统计信息事务</t>
    <phoneticPr fontId="4" type="noConversion"/>
  </si>
  <si>
    <t xml:space="preserve">            专项统计业务</t>
    <phoneticPr fontId="4" type="noConversion"/>
  </si>
  <si>
    <t xml:space="preserve">            统计管理</t>
    <phoneticPr fontId="4" type="noConversion"/>
  </si>
  <si>
    <t xml:space="preserve">            统计抽样调查</t>
    <phoneticPr fontId="4" type="noConversion"/>
  </si>
  <si>
    <t xml:space="preserve">        财政事务</t>
    <phoneticPr fontId="4" type="noConversion"/>
  </si>
  <si>
    <t xml:space="preserve">            信息化建设</t>
    <phoneticPr fontId="4" type="noConversion"/>
  </si>
  <si>
    <t xml:space="preserve">        审计事务</t>
    <phoneticPr fontId="4" type="noConversion"/>
  </si>
  <si>
    <t xml:space="preserve">            审计业务</t>
    <phoneticPr fontId="4" type="noConversion"/>
  </si>
  <si>
    <t xml:space="preserve">        人力资源事务</t>
    <phoneticPr fontId="4" type="noConversion"/>
  </si>
  <si>
    <t xml:space="preserve">            其他人力资源事务支出</t>
    <phoneticPr fontId="4" type="noConversion"/>
  </si>
  <si>
    <t xml:space="preserve">        纪检监察事务</t>
    <phoneticPr fontId="4" type="noConversion"/>
  </si>
  <si>
    <t xml:space="preserve">        商贸事务</t>
    <phoneticPr fontId="4" type="noConversion"/>
  </si>
  <si>
    <t xml:space="preserve">            招商引资</t>
    <phoneticPr fontId="4" type="noConversion"/>
  </si>
  <si>
    <t xml:space="preserve">        工商行政管理事务</t>
    <phoneticPr fontId="4" type="noConversion"/>
  </si>
  <si>
    <t xml:space="preserve">            工商行政管理专项</t>
    <phoneticPr fontId="4" type="noConversion"/>
  </si>
  <si>
    <t xml:space="preserve">        质量技术监督与检验检疫事务</t>
    <phoneticPr fontId="4" type="noConversion"/>
  </si>
  <si>
    <t xml:space="preserve">            质量技术监督行政执法及业务管理</t>
    <phoneticPr fontId="4" type="noConversion"/>
  </si>
  <si>
    <t xml:space="preserve">        档案事务</t>
    <phoneticPr fontId="4" type="noConversion"/>
  </si>
  <si>
    <t xml:space="preserve">        民主党派及工商联事务</t>
    <phoneticPr fontId="4" type="noConversion"/>
  </si>
  <si>
    <t xml:space="preserve">        群众团体事务</t>
    <phoneticPr fontId="4" type="noConversion"/>
  </si>
  <si>
    <t xml:space="preserve">        党委办公厅（室）及相关机构事务</t>
    <phoneticPr fontId="4" type="noConversion"/>
  </si>
  <si>
    <t xml:space="preserve">        组织事务</t>
    <phoneticPr fontId="4" type="noConversion"/>
  </si>
  <si>
    <t xml:space="preserve">        宣传事务</t>
    <phoneticPr fontId="4" type="noConversion"/>
  </si>
  <si>
    <t xml:space="preserve">        统战事务</t>
    <phoneticPr fontId="4" type="noConversion"/>
  </si>
  <si>
    <t xml:space="preserve">        其他共产党事务支出</t>
    <phoneticPr fontId="4" type="noConversion"/>
  </si>
  <si>
    <t xml:space="preserve">        其他一般公共服务支出</t>
    <phoneticPr fontId="4" type="noConversion"/>
  </si>
  <si>
    <t xml:space="preserve">            其他一般公共服务支出</t>
    <phoneticPr fontId="4" type="noConversion"/>
  </si>
  <si>
    <t xml:space="preserve">    2，公共安全支出</t>
    <phoneticPr fontId="4" type="noConversion"/>
  </si>
  <si>
    <t xml:space="preserve">        公安</t>
    <phoneticPr fontId="4" type="noConversion"/>
  </si>
  <si>
    <t xml:space="preserve">            治安管理</t>
    <phoneticPr fontId="4" type="noConversion"/>
  </si>
  <si>
    <t xml:space="preserve">            刑事侦查</t>
    <phoneticPr fontId="4" type="noConversion"/>
  </si>
  <si>
    <t xml:space="preserve">            禁毒管理</t>
    <phoneticPr fontId="4" type="noConversion"/>
  </si>
  <si>
    <t xml:space="preserve">            网络侦控管理</t>
    <phoneticPr fontId="4" type="noConversion"/>
  </si>
  <si>
    <t xml:space="preserve">            反恐怖</t>
    <phoneticPr fontId="4" type="noConversion"/>
  </si>
  <si>
    <t xml:space="preserve">            拘押收教场所管理</t>
    <phoneticPr fontId="4" type="noConversion"/>
  </si>
  <si>
    <t xml:space="preserve">            其他公安支出</t>
    <phoneticPr fontId="4" type="noConversion"/>
  </si>
  <si>
    <t xml:space="preserve">        检察</t>
    <phoneticPr fontId="4" type="noConversion"/>
  </si>
  <si>
    <t xml:space="preserve">            其他检察支出</t>
    <phoneticPr fontId="4" type="noConversion"/>
  </si>
  <si>
    <t xml:space="preserve">        法院</t>
    <phoneticPr fontId="4" type="noConversion"/>
  </si>
  <si>
    <t xml:space="preserve">            案件审判</t>
    <phoneticPr fontId="4" type="noConversion"/>
  </si>
  <si>
    <t xml:space="preserve">           “两庭”建设</t>
    <phoneticPr fontId="4" type="noConversion"/>
  </si>
  <si>
    <t xml:space="preserve">        司法</t>
    <phoneticPr fontId="4" type="noConversion"/>
  </si>
  <si>
    <t xml:space="preserve">            基层司法业务</t>
    <phoneticPr fontId="4" type="noConversion"/>
  </si>
  <si>
    <t xml:space="preserve">            普法宣传</t>
    <phoneticPr fontId="4" type="noConversion"/>
  </si>
  <si>
    <t xml:space="preserve">            律师公证管理</t>
    <phoneticPr fontId="4" type="noConversion"/>
  </si>
  <si>
    <t xml:space="preserve">            法律援助</t>
    <phoneticPr fontId="4" type="noConversion"/>
  </si>
  <si>
    <t xml:space="preserve">        其他公共安全支出</t>
    <phoneticPr fontId="4" type="noConversion"/>
  </si>
  <si>
    <t xml:space="preserve">            其他公共安全支出</t>
    <phoneticPr fontId="4" type="noConversion"/>
  </si>
  <si>
    <t xml:space="preserve">    3，教育支出</t>
    <phoneticPr fontId="4" type="noConversion"/>
  </si>
  <si>
    <t xml:space="preserve">        教育管理事务</t>
    <phoneticPr fontId="4" type="noConversion"/>
  </si>
  <si>
    <t xml:space="preserve">        普通教育</t>
    <phoneticPr fontId="4" type="noConversion"/>
  </si>
  <si>
    <t xml:space="preserve">            学前教育</t>
    <phoneticPr fontId="4" type="noConversion"/>
  </si>
  <si>
    <t xml:space="preserve">            小学教育</t>
    <phoneticPr fontId="4" type="noConversion"/>
  </si>
  <si>
    <t xml:space="preserve">            初中教育</t>
    <phoneticPr fontId="4" type="noConversion"/>
  </si>
  <si>
    <t xml:space="preserve">            其他普通教育支出</t>
    <phoneticPr fontId="4" type="noConversion"/>
  </si>
  <si>
    <t xml:space="preserve">        特殊教育</t>
    <phoneticPr fontId="4" type="noConversion"/>
  </si>
  <si>
    <t xml:space="preserve">            特殊学校教育</t>
    <phoneticPr fontId="4" type="noConversion"/>
  </si>
  <si>
    <t xml:space="preserve">        进修及培训</t>
    <phoneticPr fontId="4" type="noConversion"/>
  </si>
  <si>
    <t xml:space="preserve">            教师进修</t>
    <phoneticPr fontId="4" type="noConversion"/>
  </si>
  <si>
    <t xml:space="preserve">        教育费附加安排的支出</t>
    <phoneticPr fontId="4" type="noConversion"/>
  </si>
  <si>
    <t xml:space="preserve">            城市中小学校舍建设</t>
    <phoneticPr fontId="4" type="noConversion"/>
  </si>
  <si>
    <t xml:space="preserve">            城市中小学教学设施</t>
    <phoneticPr fontId="4" type="noConversion"/>
  </si>
  <si>
    <t xml:space="preserve">            其他教育费附加安排的支出</t>
    <phoneticPr fontId="4" type="noConversion"/>
  </si>
  <si>
    <t xml:space="preserve">    4，科学技术支出</t>
    <phoneticPr fontId="4" type="noConversion"/>
  </si>
  <si>
    <t xml:space="preserve">        科学技术管理事务</t>
    <phoneticPr fontId="4" type="noConversion"/>
  </si>
  <si>
    <t xml:space="preserve">        技术研究与开发</t>
    <phoneticPr fontId="4" type="noConversion"/>
  </si>
  <si>
    <t xml:space="preserve">            产业技术研究与开发</t>
    <phoneticPr fontId="4" type="noConversion"/>
  </si>
  <si>
    <t xml:space="preserve">        科学技术普及</t>
    <phoneticPr fontId="4" type="noConversion"/>
  </si>
  <si>
    <t xml:space="preserve">            科普活动</t>
    <phoneticPr fontId="4" type="noConversion"/>
  </si>
  <si>
    <t xml:space="preserve">        其他科学技术支出</t>
    <phoneticPr fontId="4" type="noConversion"/>
  </si>
  <si>
    <t xml:space="preserve">            其他科学技术支出</t>
    <phoneticPr fontId="4" type="noConversion"/>
  </si>
  <si>
    <t xml:space="preserve">    5，文化体育与传媒支出</t>
    <phoneticPr fontId="4" type="noConversion"/>
  </si>
  <si>
    <t xml:space="preserve">        文化</t>
    <phoneticPr fontId="4" type="noConversion"/>
  </si>
  <si>
    <t xml:space="preserve">            图书馆</t>
    <phoneticPr fontId="4" type="noConversion"/>
  </si>
  <si>
    <t xml:space="preserve">            群众文化</t>
    <phoneticPr fontId="4" type="noConversion"/>
  </si>
  <si>
    <t xml:space="preserve">            文化市场管理</t>
    <phoneticPr fontId="4" type="noConversion"/>
  </si>
  <si>
    <t xml:space="preserve">            其他文化支出</t>
    <phoneticPr fontId="4" type="noConversion"/>
  </si>
  <si>
    <t xml:space="preserve">        文物</t>
    <phoneticPr fontId="4" type="noConversion"/>
  </si>
  <si>
    <t xml:space="preserve">            文物保护</t>
    <phoneticPr fontId="4" type="noConversion"/>
  </si>
  <si>
    <t xml:space="preserve">        体育</t>
    <phoneticPr fontId="4" type="noConversion"/>
  </si>
  <si>
    <t xml:space="preserve">            其他体育支出</t>
    <phoneticPr fontId="4" type="noConversion"/>
  </si>
  <si>
    <t xml:space="preserve">    6，社会保障和就业支出</t>
    <phoneticPr fontId="4" type="noConversion"/>
  </si>
  <si>
    <t xml:space="preserve">        人力资源和社会保障管理事务</t>
    <phoneticPr fontId="4" type="noConversion"/>
  </si>
  <si>
    <t xml:space="preserve">            劳动保障监察</t>
    <phoneticPr fontId="4" type="noConversion"/>
  </si>
  <si>
    <t xml:space="preserve">            社会保险经办机构</t>
    <phoneticPr fontId="4" type="noConversion"/>
  </si>
  <si>
    <t xml:space="preserve">            劳动关系和维权</t>
    <phoneticPr fontId="4" type="noConversion"/>
  </si>
  <si>
    <t xml:space="preserve">            其他人力资源和社会保障管理事务支出</t>
    <phoneticPr fontId="4" type="noConversion"/>
  </si>
  <si>
    <t xml:space="preserve">        民政管理事务</t>
    <phoneticPr fontId="4" type="noConversion"/>
  </si>
  <si>
    <t xml:space="preserve">            拥军优属</t>
    <phoneticPr fontId="4" type="noConversion"/>
  </si>
  <si>
    <t xml:space="preserve">            老龄事务</t>
    <phoneticPr fontId="4" type="noConversion"/>
  </si>
  <si>
    <t xml:space="preserve">            民间组织管理</t>
    <phoneticPr fontId="4" type="noConversion"/>
  </si>
  <si>
    <t xml:space="preserve">            行政区划和地名管理</t>
    <phoneticPr fontId="4" type="noConversion"/>
  </si>
  <si>
    <t xml:space="preserve">            基层政权和社区建设</t>
    <phoneticPr fontId="4" type="noConversion"/>
  </si>
  <si>
    <t xml:space="preserve">            其他民政管理事务支出</t>
    <phoneticPr fontId="4" type="noConversion"/>
  </si>
  <si>
    <t xml:space="preserve">        行政事业单位离退休</t>
    <phoneticPr fontId="4" type="noConversion"/>
  </si>
  <si>
    <t xml:space="preserve">            归口管理的行政单位离退休</t>
    <phoneticPr fontId="4" type="noConversion"/>
  </si>
  <si>
    <t xml:space="preserve">            事业单位离退休</t>
    <phoneticPr fontId="4" type="noConversion"/>
  </si>
  <si>
    <t xml:space="preserve">            离退休人员管理机构</t>
    <phoneticPr fontId="4" type="noConversion"/>
  </si>
  <si>
    <t xml:space="preserve">            其他行政事业单位离退休支出</t>
    <phoneticPr fontId="4" type="noConversion"/>
  </si>
  <si>
    <t xml:space="preserve">        就业补助</t>
    <phoneticPr fontId="4" type="noConversion"/>
  </si>
  <si>
    <t xml:space="preserve">            职业培训补贴</t>
    <phoneticPr fontId="4" type="noConversion"/>
  </si>
  <si>
    <t xml:space="preserve">            社会保险补贴</t>
    <phoneticPr fontId="4" type="noConversion"/>
  </si>
  <si>
    <t xml:space="preserve">            公益性岗位补贴</t>
    <phoneticPr fontId="4" type="noConversion"/>
  </si>
  <si>
    <t xml:space="preserve">            其他就业补助支出</t>
    <phoneticPr fontId="4" type="noConversion"/>
  </si>
  <si>
    <t xml:space="preserve">        抚恤</t>
    <phoneticPr fontId="4" type="noConversion"/>
  </si>
  <si>
    <t xml:space="preserve">            死亡抚恤</t>
    <phoneticPr fontId="4" type="noConversion"/>
  </si>
  <si>
    <t xml:space="preserve">            伤残抚恤</t>
    <phoneticPr fontId="4" type="noConversion"/>
  </si>
  <si>
    <t xml:space="preserve">            在乡复员、退伍军人生活补助</t>
    <phoneticPr fontId="4" type="noConversion"/>
  </si>
  <si>
    <t xml:space="preserve">            义务兵优待</t>
    <phoneticPr fontId="4" type="noConversion"/>
  </si>
  <si>
    <t xml:space="preserve">            其他优抚支出</t>
    <phoneticPr fontId="4" type="noConversion"/>
  </si>
  <si>
    <t xml:space="preserve">        退役安置</t>
    <phoneticPr fontId="4" type="noConversion"/>
  </si>
  <si>
    <t xml:space="preserve">            退役士兵安置</t>
    <phoneticPr fontId="4" type="noConversion"/>
  </si>
  <si>
    <t xml:space="preserve">            军队移交政府的离退休人员安置</t>
    <phoneticPr fontId="4" type="noConversion"/>
  </si>
  <si>
    <t xml:space="preserve">            退役士兵管理教育</t>
    <phoneticPr fontId="4" type="noConversion"/>
  </si>
  <si>
    <t xml:space="preserve">        社会福利</t>
    <phoneticPr fontId="4" type="noConversion"/>
  </si>
  <si>
    <t xml:space="preserve">            老年福利</t>
    <phoneticPr fontId="4" type="noConversion"/>
  </si>
  <si>
    <t xml:space="preserve">            殡葬</t>
    <phoneticPr fontId="4" type="noConversion"/>
  </si>
  <si>
    <t xml:space="preserve">        残疾人事业</t>
    <phoneticPr fontId="4" type="noConversion"/>
  </si>
  <si>
    <t xml:space="preserve">            残疾人康复</t>
    <phoneticPr fontId="4" type="noConversion"/>
  </si>
  <si>
    <t xml:space="preserve">            其他残疾人事业支出</t>
    <phoneticPr fontId="4" type="noConversion"/>
  </si>
  <si>
    <t xml:space="preserve">        红十字事业</t>
    <phoneticPr fontId="4" type="noConversion"/>
  </si>
  <si>
    <t xml:space="preserve">        最低生活保障</t>
    <phoneticPr fontId="4" type="noConversion"/>
  </si>
  <si>
    <t xml:space="preserve">            城市最低生活保障金支出</t>
    <phoneticPr fontId="4" type="noConversion"/>
  </si>
  <si>
    <t xml:space="preserve">        临时救助</t>
    <phoneticPr fontId="4" type="noConversion"/>
  </si>
  <si>
    <t xml:space="preserve">            临时救助支出</t>
    <phoneticPr fontId="4" type="noConversion"/>
  </si>
  <si>
    <t xml:space="preserve">            流浪乞讨人员救助支出</t>
    <phoneticPr fontId="4" type="noConversion"/>
  </si>
  <si>
    <t xml:space="preserve">        其他生活救助</t>
    <phoneticPr fontId="4" type="noConversion"/>
  </si>
  <si>
    <t xml:space="preserve">            其他城市生活救助</t>
    <phoneticPr fontId="4" type="noConversion"/>
  </si>
  <si>
    <t xml:space="preserve">        其他社会保障和就业支出</t>
    <phoneticPr fontId="4" type="noConversion"/>
  </si>
  <si>
    <t xml:space="preserve">            其他社会保障和就业支出</t>
    <phoneticPr fontId="4" type="noConversion"/>
  </si>
  <si>
    <t xml:space="preserve">    7，医疗卫生与计划生育支出</t>
    <phoneticPr fontId="4" type="noConversion"/>
  </si>
  <si>
    <t xml:space="preserve">        医疗卫生与计划生育管理事务</t>
    <phoneticPr fontId="4" type="noConversion"/>
  </si>
  <si>
    <t xml:space="preserve">            其他医疗卫生与计划生育管理事务支出</t>
    <phoneticPr fontId="4" type="noConversion"/>
  </si>
  <si>
    <t xml:space="preserve">        公立医院</t>
    <phoneticPr fontId="4" type="noConversion"/>
  </si>
  <si>
    <t xml:space="preserve">            中医（民族）医院</t>
    <phoneticPr fontId="4" type="noConversion"/>
  </si>
  <si>
    <t xml:space="preserve">        基层医疗卫生机构</t>
    <phoneticPr fontId="4" type="noConversion"/>
  </si>
  <si>
    <t xml:space="preserve">            城市社区卫生机构</t>
    <phoneticPr fontId="4" type="noConversion"/>
  </si>
  <si>
    <t xml:space="preserve">        公共卫生</t>
    <phoneticPr fontId="4" type="noConversion"/>
  </si>
  <si>
    <t xml:space="preserve">            疾病预防控制机构</t>
    <phoneticPr fontId="4" type="noConversion"/>
  </si>
  <si>
    <t xml:space="preserve">            卫生监督机构</t>
    <phoneticPr fontId="4" type="noConversion"/>
  </si>
  <si>
    <t xml:space="preserve">            妇幼保健机构</t>
    <phoneticPr fontId="4" type="noConversion"/>
  </si>
  <si>
    <t xml:space="preserve">            基本公共卫生服务</t>
    <phoneticPr fontId="4" type="noConversion"/>
  </si>
  <si>
    <t xml:space="preserve">            其他公共卫生支出</t>
    <phoneticPr fontId="4" type="noConversion"/>
  </si>
  <si>
    <t xml:space="preserve">        计划生育事务</t>
    <phoneticPr fontId="4" type="noConversion"/>
  </si>
  <si>
    <t xml:space="preserve">            其他计划生育事务支出</t>
    <phoneticPr fontId="4" type="noConversion"/>
  </si>
  <si>
    <t xml:space="preserve">        食品和药品监督管理事务</t>
    <phoneticPr fontId="4" type="noConversion"/>
  </si>
  <si>
    <t xml:space="preserve">    8，城乡社区支出</t>
    <phoneticPr fontId="4" type="noConversion"/>
  </si>
  <si>
    <t xml:space="preserve">        城乡社区管理事务</t>
    <phoneticPr fontId="4" type="noConversion"/>
  </si>
  <si>
    <t xml:space="preserve">            城管执法</t>
    <phoneticPr fontId="4" type="noConversion"/>
  </si>
  <si>
    <t xml:space="preserve">            工程建设管理</t>
    <phoneticPr fontId="4" type="noConversion"/>
  </si>
  <si>
    <t xml:space="preserve">            其他城乡社区管理事务支出</t>
    <phoneticPr fontId="4" type="noConversion"/>
  </si>
  <si>
    <t xml:space="preserve">        城乡社区公共设施</t>
    <phoneticPr fontId="4" type="noConversion"/>
  </si>
  <si>
    <t xml:space="preserve">            其他城乡社区公共设施支出</t>
    <phoneticPr fontId="4" type="noConversion"/>
  </si>
  <si>
    <t xml:space="preserve">        城乡社区环境卫生</t>
    <phoneticPr fontId="4" type="noConversion"/>
  </si>
  <si>
    <t xml:space="preserve">            城乡社区环境卫生</t>
    <phoneticPr fontId="4" type="noConversion"/>
  </si>
  <si>
    <t xml:space="preserve">        其他城乡社区支出</t>
    <phoneticPr fontId="4" type="noConversion"/>
  </si>
  <si>
    <t xml:space="preserve">            其他城乡社区支出</t>
    <phoneticPr fontId="4" type="noConversion"/>
  </si>
  <si>
    <t xml:space="preserve">    9，农林水支出</t>
    <phoneticPr fontId="4" type="noConversion"/>
  </si>
  <si>
    <t xml:space="preserve">        农业</t>
    <phoneticPr fontId="4" type="noConversion"/>
  </si>
  <si>
    <t xml:space="preserve">            其他农业支出</t>
    <phoneticPr fontId="4" type="noConversion"/>
  </si>
  <si>
    <t xml:space="preserve">        水利</t>
    <phoneticPr fontId="4" type="noConversion"/>
  </si>
  <si>
    <t xml:space="preserve">            其他水利支出</t>
    <phoneticPr fontId="4" type="noConversion"/>
  </si>
  <si>
    <t xml:space="preserve">    10，资源勘探信息等支出</t>
    <phoneticPr fontId="4" type="noConversion"/>
  </si>
  <si>
    <t xml:space="preserve">        安全生产监管</t>
    <phoneticPr fontId="4" type="noConversion"/>
  </si>
  <si>
    <t xml:space="preserve">        支持中小企业发展和管理支出</t>
    <phoneticPr fontId="4" type="noConversion"/>
  </si>
  <si>
    <t xml:space="preserve">            其他支持中小企业发展和管理支出</t>
    <phoneticPr fontId="4" type="noConversion"/>
  </si>
  <si>
    <t xml:space="preserve">    11，商业服务业等支出</t>
    <phoneticPr fontId="4" type="noConversion"/>
  </si>
  <si>
    <t xml:space="preserve">        其他商业服务业等支出</t>
    <phoneticPr fontId="4" type="noConversion"/>
  </si>
  <si>
    <t xml:space="preserve">            其他商业服务业等支出</t>
    <phoneticPr fontId="4" type="noConversion"/>
  </si>
  <si>
    <t xml:space="preserve">    12，国土海洋气象等支出</t>
    <phoneticPr fontId="4" type="noConversion"/>
  </si>
  <si>
    <t xml:space="preserve">        国土资源事务</t>
    <phoneticPr fontId="4" type="noConversion"/>
  </si>
  <si>
    <t xml:space="preserve">    13，住房保障支出</t>
    <phoneticPr fontId="4" type="noConversion"/>
  </si>
  <si>
    <t xml:space="preserve">        住房改革支出</t>
    <phoneticPr fontId="4" type="noConversion"/>
  </si>
  <si>
    <t xml:space="preserve">            住房公积金</t>
    <phoneticPr fontId="4" type="noConversion"/>
  </si>
  <si>
    <t xml:space="preserve">            购房补贴</t>
    <phoneticPr fontId="4" type="noConversion"/>
  </si>
  <si>
    <t xml:space="preserve">    14，预备费</t>
    <phoneticPr fontId="4" type="noConversion"/>
  </si>
  <si>
    <t xml:space="preserve">    15，其他支出</t>
    <phoneticPr fontId="4" type="noConversion"/>
  </si>
  <si>
    <t xml:space="preserve">         年初预留</t>
    <phoneticPr fontId="4" type="noConversion"/>
  </si>
  <si>
    <t xml:space="preserve">         其他支出</t>
    <phoneticPr fontId="4" type="noConversion"/>
  </si>
  <si>
    <t xml:space="preserve">             其他支出</t>
    <phoneticPr fontId="4" type="noConversion"/>
  </si>
  <si>
    <t>附表十</t>
    <phoneticPr fontId="4" type="noConversion"/>
  </si>
  <si>
    <t>单位：万元</t>
    <phoneticPr fontId="4" type="noConversion"/>
  </si>
  <si>
    <t>项    目</t>
    <phoneticPr fontId="4" type="noConversion"/>
  </si>
  <si>
    <t>一般公共预算支出</t>
    <phoneticPr fontId="4" type="noConversion"/>
  </si>
  <si>
    <t xml:space="preserve">  1，基本支出</t>
    <phoneticPr fontId="20" type="noConversion"/>
  </si>
  <si>
    <t xml:space="preserve">     工资福利支出</t>
    <phoneticPr fontId="20" type="noConversion"/>
  </si>
  <si>
    <t xml:space="preserve">          基本工资</t>
    <phoneticPr fontId="20" type="noConversion"/>
  </si>
  <si>
    <t xml:space="preserve">          津贴补贴</t>
    <phoneticPr fontId="20" type="noConversion"/>
  </si>
  <si>
    <t xml:space="preserve">          奖金</t>
    <phoneticPr fontId="20" type="noConversion"/>
  </si>
  <si>
    <t xml:space="preserve">      商品和服务支出</t>
    <phoneticPr fontId="20" type="noConversion"/>
  </si>
  <si>
    <t xml:space="preserve">          办公印刷费</t>
    <phoneticPr fontId="20" type="noConversion"/>
  </si>
  <si>
    <t xml:space="preserve">          水费</t>
    <phoneticPr fontId="20" type="noConversion"/>
  </si>
  <si>
    <t xml:space="preserve">          电费</t>
    <phoneticPr fontId="20" type="noConversion"/>
  </si>
  <si>
    <t xml:space="preserve">          邮电费</t>
    <phoneticPr fontId="20" type="noConversion"/>
  </si>
  <si>
    <t xml:space="preserve">          物业管理费</t>
    <phoneticPr fontId="20" type="noConversion"/>
  </si>
  <si>
    <t xml:space="preserve">          差旅费</t>
    <phoneticPr fontId="20" type="noConversion"/>
  </si>
  <si>
    <t xml:space="preserve">          维修（护）费</t>
    <phoneticPr fontId="20" type="noConversion"/>
  </si>
  <si>
    <t xml:space="preserve">          租赁费</t>
    <phoneticPr fontId="20" type="noConversion"/>
  </si>
  <si>
    <t xml:space="preserve">          公务接待费</t>
    <phoneticPr fontId="20" type="noConversion"/>
  </si>
  <si>
    <t xml:space="preserve">          专用材料费</t>
    <phoneticPr fontId="20" type="noConversion"/>
  </si>
  <si>
    <t xml:space="preserve">          被装购置费</t>
    <phoneticPr fontId="20" type="noConversion"/>
  </si>
  <si>
    <t xml:space="preserve">          专用燃料费</t>
    <phoneticPr fontId="20" type="noConversion"/>
  </si>
  <si>
    <t xml:space="preserve">          劳务费</t>
    <phoneticPr fontId="20" type="noConversion"/>
  </si>
  <si>
    <t xml:space="preserve">          委托业务费</t>
    <phoneticPr fontId="20" type="noConversion"/>
  </si>
  <si>
    <t xml:space="preserve">          工会经费</t>
    <phoneticPr fontId="20" type="noConversion"/>
  </si>
  <si>
    <t xml:space="preserve">          福利费</t>
    <phoneticPr fontId="20" type="noConversion"/>
  </si>
  <si>
    <t xml:space="preserve">          公务用车运行维护费</t>
    <phoneticPr fontId="20" type="noConversion"/>
  </si>
  <si>
    <t xml:space="preserve">          其他交通费用</t>
    <phoneticPr fontId="20" type="noConversion"/>
  </si>
  <si>
    <t xml:space="preserve">          其他商品和服务支出</t>
    <phoneticPr fontId="20" type="noConversion"/>
  </si>
  <si>
    <t xml:space="preserve">      对个人和家庭的补助支出</t>
    <phoneticPr fontId="20" type="noConversion"/>
  </si>
  <si>
    <t xml:space="preserve">          离休费</t>
    <phoneticPr fontId="20" type="noConversion"/>
  </si>
  <si>
    <t xml:space="preserve">          退休费</t>
    <phoneticPr fontId="20" type="noConversion"/>
  </si>
  <si>
    <t xml:space="preserve">          生活补助</t>
    <phoneticPr fontId="20" type="noConversion"/>
  </si>
  <si>
    <t xml:space="preserve">          医疗费</t>
    <phoneticPr fontId="20" type="noConversion"/>
  </si>
  <si>
    <t xml:space="preserve">          助学金</t>
    <phoneticPr fontId="20" type="noConversion"/>
  </si>
  <si>
    <t xml:space="preserve">          住房公积金</t>
    <phoneticPr fontId="20" type="noConversion"/>
  </si>
  <si>
    <t xml:space="preserve">          购房补贴</t>
    <phoneticPr fontId="20" type="noConversion"/>
  </si>
  <si>
    <t xml:space="preserve">          其他对个人和家庭的补助支出</t>
    <phoneticPr fontId="20" type="noConversion"/>
  </si>
  <si>
    <t xml:space="preserve">  2，项目支出</t>
    <phoneticPr fontId="4" type="noConversion"/>
  </si>
  <si>
    <t xml:space="preserve">      工资福利支出</t>
    <phoneticPr fontId="20" type="noConversion"/>
  </si>
  <si>
    <t xml:space="preserve">      对企事业单位的补贴</t>
    <phoneticPr fontId="20" type="noConversion"/>
  </si>
  <si>
    <t xml:space="preserve">      其他支出</t>
    <phoneticPr fontId="20" type="noConversion"/>
  </si>
  <si>
    <r>
      <t>项</t>
    </r>
    <r>
      <rPr>
        <sz val="12"/>
        <rFont val="Times New Roman"/>
        <family val="1"/>
      </rPr>
      <t xml:space="preserve">                         </t>
    </r>
    <r>
      <rPr>
        <sz val="12"/>
        <rFont val="宋体"/>
        <family val="3"/>
        <charset val="134"/>
      </rPr>
      <t>目</t>
    </r>
    <phoneticPr fontId="4" type="noConversion"/>
  </si>
  <si>
    <t>为上年增减%</t>
    <phoneticPr fontId="4" type="noConversion"/>
  </si>
  <si>
    <t xml:space="preserve">一、政府性基金预算收入            </t>
    <phoneticPr fontId="4" type="noConversion"/>
  </si>
  <si>
    <t xml:space="preserve">   1，福利彩票公益金收入</t>
    <phoneticPr fontId="4" type="noConversion"/>
  </si>
  <si>
    <t xml:space="preserve">   2，体育彩票公益金收入</t>
    <phoneticPr fontId="20" type="noConversion"/>
  </si>
  <si>
    <t xml:space="preserve">   3，其他政府性基金收入</t>
    <phoneticPr fontId="4" type="noConversion"/>
  </si>
  <si>
    <r>
      <t>项</t>
    </r>
    <r>
      <rPr>
        <sz val="12"/>
        <rFont val="Times New Roman"/>
        <family val="1"/>
      </rPr>
      <t xml:space="preserve">                         </t>
    </r>
    <r>
      <rPr>
        <sz val="12"/>
        <rFont val="宋体"/>
        <family val="3"/>
        <charset val="134"/>
      </rPr>
      <t>目</t>
    </r>
    <phoneticPr fontId="4" type="noConversion"/>
  </si>
  <si>
    <t>比上年增减%</t>
    <phoneticPr fontId="4" type="noConversion"/>
  </si>
  <si>
    <t xml:space="preserve">一，国有资本经营预算收入            </t>
    <phoneticPr fontId="4" type="noConversion"/>
  </si>
  <si>
    <t xml:space="preserve">   1，利润收入</t>
    <phoneticPr fontId="4" type="noConversion"/>
  </si>
  <si>
    <t xml:space="preserve">      其他国有资本经营预算企业利润收入</t>
    <phoneticPr fontId="4" type="noConversion"/>
  </si>
  <si>
    <t xml:space="preserve">   1，解决历史遗留问题及改革成本支出</t>
    <phoneticPr fontId="4" type="noConversion"/>
  </si>
  <si>
    <t xml:space="preserve">      国有企业改革成本支出</t>
    <phoneticPr fontId="4" type="noConversion"/>
  </si>
  <si>
    <r>
      <t>备注：国有资本经营预算收入目前按国有企业经营净利润1</t>
    </r>
    <r>
      <rPr>
        <sz val="12"/>
        <rFont val="宋体"/>
        <family val="3"/>
        <charset val="134"/>
      </rPr>
      <t>0%比例上交。</t>
    </r>
    <phoneticPr fontId="4" type="noConversion"/>
  </si>
  <si>
    <t>二○一七年一般公共预算支出总表（草案）</t>
    <phoneticPr fontId="4" type="noConversion"/>
  </si>
  <si>
    <t>二○一七年一般公共预算支出经济分类科目明细表</t>
    <phoneticPr fontId="4" type="noConversion"/>
  </si>
  <si>
    <t xml:space="preserve">一般公共预算支出      </t>
  </si>
  <si>
    <t xml:space="preserve"> 2，公共安全支出</t>
  </si>
  <si>
    <t xml:space="preserve"> 3，教育支出</t>
  </si>
  <si>
    <t xml:space="preserve"> 4，科学技术支出</t>
  </si>
  <si>
    <t xml:space="preserve"> 6，社会保障和就业支出</t>
  </si>
  <si>
    <t xml:space="preserve"> 7，医疗卫生与计划生育支出</t>
  </si>
  <si>
    <t xml:space="preserve"> 8，城乡社区支出</t>
  </si>
  <si>
    <t xml:space="preserve"> 9，农林水支出</t>
  </si>
  <si>
    <t xml:space="preserve"> 10，资源勘探信息等支出</t>
  </si>
  <si>
    <t xml:space="preserve"> 11，商业服务业等支出</t>
  </si>
  <si>
    <t xml:space="preserve"> 12，国土海洋气象等支出</t>
  </si>
  <si>
    <t xml:space="preserve"> 13，住房保障支出</t>
  </si>
  <si>
    <t xml:space="preserve"> 14，预备费</t>
  </si>
  <si>
    <t>2016年支出</t>
    <phoneticPr fontId="4" type="noConversion"/>
  </si>
  <si>
    <t>2017年预算</t>
    <phoneticPr fontId="4" type="noConversion"/>
  </si>
  <si>
    <t>2016年实绩</t>
    <phoneticPr fontId="4" type="noConversion"/>
  </si>
  <si>
    <t>2017年预期</t>
    <phoneticPr fontId="4" type="noConversion"/>
  </si>
  <si>
    <t>五，当年一般公共预算可用资金（一+二+三-四）</t>
    <phoneticPr fontId="20" type="noConversion"/>
  </si>
  <si>
    <t xml:space="preserve">    其中：教育费附加结余</t>
    <phoneticPr fontId="20" type="noConversion"/>
  </si>
  <si>
    <t>十，一般公共预算支出</t>
    <phoneticPr fontId="20" type="noConversion"/>
  </si>
  <si>
    <t>六，历年结余</t>
    <phoneticPr fontId="20" type="noConversion"/>
  </si>
  <si>
    <t>七，调入预算稳定调节基金</t>
    <phoneticPr fontId="20" type="noConversion"/>
  </si>
  <si>
    <t>八，调入预算周转金</t>
    <phoneticPr fontId="20" type="noConversion"/>
  </si>
  <si>
    <t>九，一般公共预算累计可用资金（五+六+七+八）</t>
    <phoneticPr fontId="20" type="noConversion"/>
  </si>
  <si>
    <t>十一，年末余额（九-十）</t>
    <phoneticPr fontId="19" type="noConversion"/>
  </si>
  <si>
    <t>二○一七年一般公共预算收入总表（草案）</t>
    <phoneticPr fontId="4" type="noConversion"/>
  </si>
  <si>
    <r>
      <t>项</t>
    </r>
    <r>
      <rPr>
        <sz val="12"/>
        <rFont val="Times New Roman"/>
        <family val="1"/>
      </rPr>
      <t xml:space="preserve">                                  </t>
    </r>
    <r>
      <rPr>
        <sz val="12"/>
        <rFont val="宋体"/>
        <family val="3"/>
        <charset val="134"/>
      </rPr>
      <t>目</t>
    </r>
    <phoneticPr fontId="4" type="noConversion"/>
  </si>
  <si>
    <t>2016年（同口径）</t>
    <phoneticPr fontId="4" type="noConversion"/>
  </si>
  <si>
    <t xml:space="preserve">一，地方一般公共预算收入        </t>
    <phoneticPr fontId="4" type="noConversion"/>
  </si>
  <si>
    <t>（一），税收收入</t>
    <phoneticPr fontId="4" type="noConversion"/>
  </si>
  <si>
    <t xml:space="preserve">  3，企业所得税40％          </t>
    <phoneticPr fontId="4" type="noConversion"/>
  </si>
  <si>
    <t xml:space="preserve">  4，个人所得税40％          </t>
    <phoneticPr fontId="4" type="noConversion"/>
  </si>
  <si>
    <t xml:space="preserve">  5，城市维护建设税     </t>
    <phoneticPr fontId="4" type="noConversion"/>
  </si>
  <si>
    <t xml:space="preserve">  6，其他各税           </t>
    <phoneticPr fontId="4" type="noConversion"/>
  </si>
  <si>
    <t>（二），非税收入</t>
    <phoneticPr fontId="4" type="noConversion"/>
  </si>
  <si>
    <t xml:space="preserve">  1，专项收入（包括教育费附加、地方教育附加和残疾人就业保障金收入）</t>
    <phoneticPr fontId="4" type="noConversion"/>
  </si>
  <si>
    <t xml:space="preserve">  2，其他收入（包括行政事业性收费收入、罚没款和利息收入）</t>
    <phoneticPr fontId="4" type="noConversion"/>
  </si>
  <si>
    <t>二，上划中央收入</t>
    <phoneticPr fontId="4" type="noConversion"/>
  </si>
  <si>
    <t>（一），增值税、消费税小计</t>
    <phoneticPr fontId="4" type="noConversion"/>
  </si>
  <si>
    <t xml:space="preserve">  3，消费税</t>
    <phoneticPr fontId="4" type="noConversion"/>
  </si>
  <si>
    <t>（二），所得税小计</t>
    <phoneticPr fontId="4" type="noConversion"/>
  </si>
  <si>
    <t xml:space="preserve">  4，企业所得税60％ </t>
    <phoneticPr fontId="4" type="noConversion"/>
  </si>
  <si>
    <t xml:space="preserve">  5，个人所得税60％ </t>
    <phoneticPr fontId="4" type="noConversion"/>
  </si>
  <si>
    <t>三，财政总收入（一+二）</t>
    <phoneticPr fontId="4" type="noConversion"/>
  </si>
  <si>
    <t xml:space="preserve">      债务利息支出</t>
    <phoneticPr fontId="20" type="noConversion"/>
  </si>
  <si>
    <t xml:space="preserve">      基本建设支出</t>
    <phoneticPr fontId="20" type="noConversion"/>
  </si>
  <si>
    <t xml:space="preserve">      其他资本性支出</t>
    <phoneticPr fontId="20" type="noConversion"/>
  </si>
  <si>
    <t xml:space="preserve">          其他社会保障缴费</t>
    <phoneticPr fontId="20" type="noConversion"/>
  </si>
  <si>
    <t xml:space="preserve">          绩效工资</t>
    <phoneticPr fontId="20" type="noConversion"/>
  </si>
  <si>
    <t xml:space="preserve">          机关事业单位基本养老保险缴费</t>
    <phoneticPr fontId="20" type="noConversion"/>
  </si>
  <si>
    <t xml:space="preserve">          职业年金缴费</t>
    <phoneticPr fontId="20" type="noConversion"/>
  </si>
  <si>
    <t xml:space="preserve">          其他工资福利支出</t>
    <phoneticPr fontId="20" type="noConversion"/>
  </si>
  <si>
    <t xml:space="preserve">          退职（役）费</t>
    <phoneticPr fontId="20" type="noConversion"/>
  </si>
  <si>
    <t xml:space="preserve">          奖励金</t>
    <phoneticPr fontId="20" type="noConversion"/>
  </si>
  <si>
    <t xml:space="preserve">          咨询手续费</t>
    <phoneticPr fontId="20" type="noConversion"/>
  </si>
  <si>
    <t xml:space="preserve"> 15，债务付息支出</t>
    <phoneticPr fontId="19" type="noConversion"/>
  </si>
  <si>
    <t xml:space="preserve"> 5，文化体育与传媒支出</t>
    <phoneticPr fontId="19" type="noConversion"/>
  </si>
  <si>
    <t xml:space="preserve"> 16，其他支出</t>
    <phoneticPr fontId="19" type="noConversion"/>
  </si>
  <si>
    <t xml:space="preserve">            其他统计信息事务支出</t>
    <phoneticPr fontId="19" type="noConversion"/>
  </si>
  <si>
    <t xml:space="preserve">            事业运行</t>
    <phoneticPr fontId="19" type="noConversion"/>
  </si>
  <si>
    <t xml:space="preserve">            干部教育</t>
    <phoneticPr fontId="19" type="noConversion"/>
  </si>
  <si>
    <t xml:space="preserve">            其他技术研究与开发支出</t>
    <phoneticPr fontId="19" type="noConversion"/>
  </si>
  <si>
    <t xml:space="preserve">        其他文化体育与传媒支出</t>
    <phoneticPr fontId="19" type="noConversion"/>
  </si>
  <si>
    <t xml:space="preserve">            其他文化体育与传媒支出</t>
    <phoneticPr fontId="19" type="noConversion"/>
  </si>
  <si>
    <t>备注：政府性基金收入下降的主要原因是上年法院一次性清理上缴诉讼费形成较高基数。</t>
    <phoneticPr fontId="19" type="noConversion"/>
  </si>
  <si>
    <t xml:space="preserve">            机关事业单位基本养老保险缴费支出</t>
    <phoneticPr fontId="19" type="noConversion"/>
  </si>
  <si>
    <t xml:space="preserve">            机关事业单位职业年金缴费支出</t>
    <phoneticPr fontId="19" type="noConversion"/>
  </si>
  <si>
    <t xml:space="preserve">            对机关事业单位基本养老保险基金的补助</t>
    <phoneticPr fontId="19" type="noConversion"/>
  </si>
  <si>
    <t xml:space="preserve">            残疾人就业和扶贫</t>
    <phoneticPr fontId="19" type="noConversion"/>
  </si>
  <si>
    <t xml:space="preserve">            残疾人生活和护理补贴</t>
    <phoneticPr fontId="19" type="noConversion"/>
  </si>
  <si>
    <t xml:space="preserve">            行政运行</t>
    <phoneticPr fontId="19" type="noConversion"/>
  </si>
  <si>
    <t xml:space="preserve">            一般行政管理事务</t>
    <phoneticPr fontId="19" type="noConversion"/>
  </si>
  <si>
    <t xml:space="preserve">            药品事务</t>
    <phoneticPr fontId="19" type="noConversion"/>
  </si>
  <si>
    <t xml:space="preserve">            化妆品事务</t>
    <phoneticPr fontId="19" type="noConversion"/>
  </si>
  <si>
    <t xml:space="preserve">            食品安全事务</t>
    <phoneticPr fontId="19" type="noConversion"/>
  </si>
  <si>
    <t xml:space="preserve">            行政单位医疗</t>
  </si>
  <si>
    <t xml:space="preserve">            事业单位医疗</t>
  </si>
  <si>
    <t xml:space="preserve">            公务员医疗补助</t>
  </si>
  <si>
    <t xml:space="preserve">        行政事业单位医疗</t>
    <phoneticPr fontId="19" type="noConversion"/>
  </si>
  <si>
    <t xml:space="preserve">        其他医疗卫生与计划生育支出</t>
    <phoneticPr fontId="19" type="noConversion"/>
  </si>
  <si>
    <t xml:space="preserve">            其他医疗卫生与计划生育支出</t>
    <phoneticPr fontId="19" type="noConversion"/>
  </si>
  <si>
    <r>
      <t>一般公共预算支出</t>
    </r>
    <r>
      <rPr>
        <b/>
        <sz val="12"/>
        <color rgb="FF000000"/>
        <rFont val="Times New Roman"/>
        <family val="1"/>
      </rPr>
      <t xml:space="preserve"> </t>
    </r>
  </si>
  <si>
    <t>编制日期：2017年2月</t>
    <phoneticPr fontId="4" type="noConversion"/>
  </si>
  <si>
    <t xml:space="preserve"> 8，节能环保支出</t>
    <phoneticPr fontId="19" type="noConversion"/>
  </si>
  <si>
    <t xml:space="preserve"> 9，城乡社区支出</t>
    <phoneticPr fontId="19" type="noConversion"/>
  </si>
  <si>
    <t xml:space="preserve"> 13，商业服务业等支出</t>
    <phoneticPr fontId="19" type="noConversion"/>
  </si>
  <si>
    <t xml:space="preserve"> 10，农林水支出</t>
    <phoneticPr fontId="19" type="noConversion"/>
  </si>
  <si>
    <t xml:space="preserve"> 14，金融支出</t>
    <phoneticPr fontId="19" type="noConversion"/>
  </si>
  <si>
    <t xml:space="preserve"> 12，资源勘探信息等支出</t>
    <phoneticPr fontId="19" type="noConversion"/>
  </si>
  <si>
    <t xml:space="preserve"> 11，交通运输支出</t>
    <phoneticPr fontId="19" type="noConversion"/>
  </si>
  <si>
    <t xml:space="preserve"> 2，公共安全支出</t>
    <phoneticPr fontId="19" type="noConversion"/>
  </si>
  <si>
    <t>上年结转</t>
    <phoneticPr fontId="4" type="noConversion"/>
  </si>
  <si>
    <t>2017年收入</t>
    <phoneticPr fontId="4" type="noConversion"/>
  </si>
  <si>
    <t>2017年支出</t>
    <phoneticPr fontId="4" type="noConversion"/>
  </si>
  <si>
    <t>二○一七年一般公共预算上级补助收支表（草案）</t>
    <phoneticPr fontId="4" type="noConversion"/>
  </si>
  <si>
    <t xml:space="preserve">     其中：教育费附加结余</t>
    <phoneticPr fontId="20" type="noConversion"/>
  </si>
  <si>
    <t xml:space="preserve">           预算稳定调节基金</t>
    <phoneticPr fontId="20" type="noConversion"/>
  </si>
  <si>
    <t xml:space="preserve">    16，债务付息支出</t>
    <phoneticPr fontId="4" type="noConversion"/>
  </si>
  <si>
    <t xml:space="preserve">         地方政府一般债务付息支出</t>
    <phoneticPr fontId="4" type="noConversion"/>
  </si>
  <si>
    <t xml:space="preserve">             地方政府一般债务付息支出</t>
    <phoneticPr fontId="4" type="noConversion"/>
  </si>
  <si>
    <t>备注：由于我区从2016年下半年开始启动机关事业单位养老保险改革，因此2017年社会保险基金预算收支较上年出现较大增幅。</t>
    <phoneticPr fontId="19" type="noConversion"/>
  </si>
  <si>
    <t>比上年增减%</t>
    <phoneticPr fontId="4" type="noConversion"/>
  </si>
  <si>
    <t>2017年预期</t>
    <phoneticPr fontId="4" type="noConversion"/>
  </si>
  <si>
    <r>
      <t xml:space="preserve">  2</t>
    </r>
    <r>
      <rPr>
        <sz val="12"/>
        <color theme="1"/>
        <rFont val="宋体"/>
        <family val="3"/>
        <charset val="134"/>
        <scheme val="minor"/>
      </rPr>
      <t xml:space="preserve">，改征增值税50％ </t>
    </r>
    <phoneticPr fontId="4" type="noConversion"/>
  </si>
  <si>
    <t xml:space="preserve">  1，增值税50％     </t>
    <phoneticPr fontId="4" type="noConversion"/>
  </si>
  <si>
    <t xml:space="preserve">  2，改征增值税50％ </t>
    <phoneticPr fontId="4" type="noConversion"/>
  </si>
  <si>
    <t xml:space="preserve">  1，增值税50％      </t>
    <phoneticPr fontId="4" type="noConversion"/>
  </si>
  <si>
    <t xml:space="preserve">      2、剔除2016年文创产业大额政策项目兑现支出的一次性因素，“文化体育与传媒支出”比上年增长23.65%。</t>
    <phoneticPr fontId="19" type="noConversion"/>
  </si>
  <si>
    <t>备注：1、剔除2016年峰会安保等一次性因素，“公共安全支出”比上年增长5.85%。</t>
    <phoneticPr fontId="20" type="noConversion"/>
  </si>
  <si>
    <t xml:space="preserve">          会议培训费</t>
    <phoneticPr fontId="20" type="noConversion"/>
  </si>
  <si>
    <t>编制日期：2017年2月</t>
    <phoneticPr fontId="4" type="noConversion"/>
  </si>
  <si>
    <t xml:space="preserve">   1，用于社会福利的彩票公益金支出</t>
    <phoneticPr fontId="4" type="noConversion"/>
  </si>
  <si>
    <t xml:space="preserve">   2，用于体育事业的彩票公益金支出</t>
    <phoneticPr fontId="20" type="noConversion"/>
  </si>
  <si>
    <t>二○一七年社会保险基金预算收支总表（草案）</t>
    <phoneticPr fontId="4" type="noConversion"/>
  </si>
  <si>
    <t xml:space="preserve"> 15，其他</t>
    <phoneticPr fontId="19" type="noConversion"/>
  </si>
  <si>
    <t xml:space="preserve">一，社会保险基金预算收入            </t>
    <phoneticPr fontId="4" type="noConversion"/>
  </si>
  <si>
    <t xml:space="preserve">   1，机关事业单位基本养老保险费收入</t>
    <phoneticPr fontId="4" type="noConversion"/>
  </si>
  <si>
    <t xml:space="preserve">   2，机关事业单位基本养老保险基金财政补助收入</t>
    <phoneticPr fontId="4" type="noConversion"/>
  </si>
  <si>
    <t xml:space="preserve">   1，机关事业单位基本养老保险基金支出</t>
    <phoneticPr fontId="4" type="noConversion"/>
  </si>
  <si>
    <t xml:space="preserve">   4，其他政府性基金收入安排的支出</t>
    <phoneticPr fontId="4" type="noConversion"/>
  </si>
  <si>
    <t xml:space="preserve">   3，用于残疾人事业的彩票公益金支出</t>
    <phoneticPr fontId="19" type="noConversion"/>
  </si>
  <si>
    <t xml:space="preserve">    其中：地方财政收入增收上解支出（40%）</t>
    <phoneticPr fontId="4" type="noConversion"/>
  </si>
  <si>
    <t xml:space="preserve">   5，债务付息支出</t>
    <phoneticPr fontId="19" type="noConversion"/>
  </si>
  <si>
    <t xml:space="preserve">年初预算 </t>
    <phoneticPr fontId="4" type="noConversion"/>
  </si>
  <si>
    <t>年初预算</t>
    <phoneticPr fontId="4" type="noConversion"/>
  </si>
  <si>
    <t>年初预算</t>
    <phoneticPr fontId="4" type="noConversion"/>
  </si>
  <si>
    <t>二○一七年本级一般公共预算支出总表（草案）</t>
    <phoneticPr fontId="4" type="noConversion"/>
  </si>
  <si>
    <t>二○一七年本级一般公共预算基本支出表（草案）</t>
    <phoneticPr fontId="4" type="noConversion"/>
  </si>
  <si>
    <t>一般公共预算基本支出</t>
    <phoneticPr fontId="4" type="noConversion"/>
  </si>
  <si>
    <t>二○一七年政府性基金转移支付表（草案）</t>
    <phoneticPr fontId="4" type="noConversion"/>
  </si>
  <si>
    <t>一、上年结转</t>
    <phoneticPr fontId="4" type="noConversion"/>
  </si>
  <si>
    <t>单位：万元</t>
    <phoneticPr fontId="35" type="noConversion"/>
  </si>
  <si>
    <t>附表一</t>
    <phoneticPr fontId="4" type="noConversion"/>
  </si>
  <si>
    <t>附表二</t>
    <phoneticPr fontId="4" type="noConversion"/>
  </si>
  <si>
    <t>附表三</t>
    <phoneticPr fontId="4" type="noConversion"/>
  </si>
  <si>
    <t>附表四</t>
    <phoneticPr fontId="4" type="noConversion"/>
  </si>
  <si>
    <t>附表五</t>
    <phoneticPr fontId="4" type="noConversion"/>
  </si>
  <si>
    <t>附表六</t>
    <phoneticPr fontId="4" type="noConversion"/>
  </si>
  <si>
    <t>附表七</t>
    <phoneticPr fontId="4" type="noConversion"/>
  </si>
  <si>
    <t>附表八</t>
    <phoneticPr fontId="4" type="noConversion"/>
  </si>
  <si>
    <t>二○一七年一般公共预算转移支付表</t>
    <phoneticPr fontId="4" type="noConversion"/>
  </si>
  <si>
    <t>二、上级补助收入</t>
    <phoneticPr fontId="35" type="noConversion"/>
  </si>
  <si>
    <t>三、上级补助支出</t>
    <phoneticPr fontId="35" type="noConversion"/>
  </si>
  <si>
    <t>二○一七年政府性基金预算收入总表（草案）</t>
    <phoneticPr fontId="4" type="noConversion"/>
  </si>
  <si>
    <t xml:space="preserve">一、政府性基金预算支出            </t>
    <phoneticPr fontId="4" type="noConversion"/>
  </si>
  <si>
    <t>二○一七年本级政府性基金预算支出总表（草案）</t>
    <phoneticPr fontId="4" type="noConversion"/>
  </si>
  <si>
    <t>二○一七年国有资本经营预算收入总表（草案）</t>
    <phoneticPr fontId="4" type="noConversion"/>
  </si>
  <si>
    <t>二○一七年国有资本经营预算支出总表（草案）</t>
    <phoneticPr fontId="4" type="noConversion"/>
  </si>
  <si>
    <t xml:space="preserve">一，国有资本经营预算支出           </t>
    <phoneticPr fontId="4" type="noConversion"/>
  </si>
  <si>
    <t xml:space="preserve">一，社会保险基金预算支出           </t>
    <phoneticPr fontId="4" type="noConversion"/>
  </si>
  <si>
    <t xml:space="preserve">   6，债务发行费用支出</t>
    <phoneticPr fontId="19" type="noConversion"/>
  </si>
  <si>
    <t>项目</t>
  </si>
  <si>
    <t>附表九</t>
    <phoneticPr fontId="4" type="noConversion"/>
  </si>
  <si>
    <t>附表十一</t>
    <phoneticPr fontId="4" type="noConversion"/>
  </si>
  <si>
    <t>附表十二</t>
    <phoneticPr fontId="4" type="noConversion"/>
  </si>
  <si>
    <t>附表十三</t>
    <phoneticPr fontId="4" type="noConversion"/>
  </si>
  <si>
    <t>附表十四</t>
    <phoneticPr fontId="4" type="noConversion"/>
  </si>
  <si>
    <t>附表十五</t>
    <phoneticPr fontId="4" type="noConversion"/>
  </si>
  <si>
    <t>附表十六</t>
    <phoneticPr fontId="4" type="noConversion"/>
  </si>
  <si>
    <t>附表十七</t>
    <phoneticPr fontId="4" type="noConversion"/>
  </si>
  <si>
    <t>单位:万元</t>
    <phoneticPr fontId="4" type="noConversion"/>
  </si>
  <si>
    <t>项         目</t>
    <phoneticPr fontId="4" type="noConversion"/>
  </si>
  <si>
    <t>预算数</t>
  </si>
  <si>
    <t xml:space="preserve">  1.因公出国(境)费</t>
  </si>
  <si>
    <t xml:space="preserve">  2.公务接待费</t>
  </si>
  <si>
    <t xml:space="preserve">  3.公务用车购置及运行费</t>
  </si>
  <si>
    <t xml:space="preserve">2017年下城区一般公共预算“三公”经费表 </t>
    <phoneticPr fontId="4" type="noConversion"/>
  </si>
  <si>
    <t>合          计</t>
    <phoneticPr fontId="4" type="noConversion"/>
  </si>
  <si>
    <t xml:space="preserve">        其中：公务用车购置费</t>
    <phoneticPr fontId="4" type="noConversion"/>
  </si>
  <si>
    <t xml:space="preserve">              公务用车运行费</t>
    <phoneticPr fontId="4" type="noConversion"/>
  </si>
  <si>
    <t>附表十八</t>
    <phoneticPr fontId="4" type="noConversion"/>
  </si>
  <si>
    <t>二○一七年本级一般公共预算支出功能分类科目明细表</t>
    <phoneticPr fontId="4" type="noConversion"/>
  </si>
  <si>
    <t>编制日期：2017年2月</t>
    <phoneticPr fontId="4" type="noConversion"/>
  </si>
  <si>
    <t>单位:万元</t>
    <phoneticPr fontId="4" type="noConversion"/>
  </si>
  <si>
    <t>金额</t>
    <phoneticPr fontId="19" type="noConversion"/>
  </si>
  <si>
    <t>一、地方政府债务余额</t>
    <phoneticPr fontId="19" type="noConversion"/>
  </si>
  <si>
    <t>二、地方政府债务限额</t>
    <phoneticPr fontId="19" type="noConversion"/>
  </si>
  <si>
    <t>2016年度下城区地方政府一般债务情况表</t>
    <phoneticPr fontId="19" type="noConversion"/>
  </si>
  <si>
    <t>地方政府债务余额</t>
    <phoneticPr fontId="19" type="noConversion"/>
  </si>
  <si>
    <t>地方政府债务限额</t>
    <phoneticPr fontId="19" type="noConversion"/>
  </si>
  <si>
    <t>2016年度下城区地方政府专项债务情况表</t>
    <phoneticPr fontId="19" type="noConversion"/>
  </si>
</sst>
</file>

<file path=xl/styles.xml><?xml version="1.0" encoding="utf-8"?>
<styleSheet xmlns="http://schemas.openxmlformats.org/spreadsheetml/2006/main">
  <numFmts count="4">
    <numFmt numFmtId="176" formatCode="0.00_ "/>
    <numFmt numFmtId="177" formatCode="_(* #,##0_);_(* \(#,##0\);_(* &quot;-&quot;_);_(@_)"/>
    <numFmt numFmtId="178" formatCode="#,##0_ "/>
    <numFmt numFmtId="179" formatCode="#,##0_ ;\-#,##0;;"/>
  </numFmts>
  <fonts count="42">
    <font>
      <sz val="11"/>
      <color theme="1"/>
      <name val="宋体"/>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9"/>
      <name val="宋体"/>
      <family val="3"/>
      <charset val="134"/>
    </font>
    <font>
      <sz val="12"/>
      <name val="宋体"/>
      <family val="3"/>
      <charset val="134"/>
    </font>
    <font>
      <sz val="11"/>
      <name val="宋体"/>
      <family val="3"/>
      <charset val="134"/>
    </font>
    <font>
      <sz val="12"/>
      <color indexed="8"/>
      <name val="宋体"/>
      <family val="3"/>
      <charset val="134"/>
    </font>
    <font>
      <sz val="12"/>
      <name val="宋体"/>
      <family val="3"/>
      <charset val="134"/>
    </font>
    <font>
      <sz val="12"/>
      <name val="Times New Roman"/>
      <family val="1"/>
    </font>
    <font>
      <sz val="20"/>
      <name val="方正小标宋简体"/>
      <family val="4"/>
      <charset val="134"/>
    </font>
    <font>
      <sz val="14"/>
      <name val="黑体"/>
      <family val="3"/>
      <charset val="134"/>
    </font>
    <font>
      <sz val="7"/>
      <name val="Small Fonts"/>
      <family val="2"/>
    </font>
    <font>
      <sz val="10"/>
      <name val="MS Sans Serif"/>
      <family val="2"/>
    </font>
    <font>
      <sz val="10"/>
      <name val="宋体"/>
      <family val="3"/>
      <charset val="134"/>
    </font>
    <font>
      <u/>
      <sz val="12"/>
      <color indexed="12"/>
      <name val="宋体"/>
      <family val="3"/>
      <charset val="134"/>
    </font>
    <font>
      <u/>
      <sz val="12"/>
      <color indexed="20"/>
      <name val="宋体"/>
      <family val="3"/>
      <charset val="134"/>
    </font>
    <font>
      <sz val="10"/>
      <name val="Arial"/>
      <family val="2"/>
    </font>
    <font>
      <sz val="11"/>
      <color theme="1"/>
      <name val="宋体"/>
      <family val="3"/>
      <charset val="134"/>
      <scheme val="minor"/>
    </font>
    <font>
      <sz val="9"/>
      <name val="宋体"/>
      <family val="3"/>
      <charset val="134"/>
      <scheme val="minor"/>
    </font>
    <font>
      <sz val="9"/>
      <name val="宋体"/>
      <family val="2"/>
      <charset val="134"/>
      <scheme val="minor"/>
    </font>
    <font>
      <sz val="11"/>
      <color indexed="8"/>
      <name val="宋体"/>
      <family val="3"/>
      <charset val="134"/>
    </font>
    <font>
      <sz val="20"/>
      <name val="黑体"/>
      <family val="3"/>
      <charset val="134"/>
    </font>
    <font>
      <sz val="12"/>
      <color theme="1"/>
      <name val="宋体"/>
      <family val="3"/>
      <charset val="134"/>
      <scheme val="minor"/>
    </font>
    <font>
      <sz val="14"/>
      <color theme="1"/>
      <name val="黑体"/>
      <family val="3"/>
      <charset val="134"/>
    </font>
    <font>
      <sz val="12"/>
      <color theme="1"/>
      <name val="宋体"/>
      <family val="2"/>
      <charset val="134"/>
      <scheme val="minor"/>
    </font>
    <font>
      <sz val="12"/>
      <name val="黑体"/>
      <family val="3"/>
      <charset val="134"/>
    </font>
    <font>
      <b/>
      <sz val="12"/>
      <name val="宋体"/>
      <family val="3"/>
      <charset val="134"/>
      <scheme val="minor"/>
    </font>
    <font>
      <sz val="12"/>
      <color theme="1"/>
      <name val="宋体"/>
      <family val="3"/>
      <charset val="134"/>
    </font>
    <font>
      <sz val="11"/>
      <color theme="1"/>
      <name val="宋体"/>
      <family val="3"/>
      <charset val="134"/>
      <scheme val="minor"/>
    </font>
    <font>
      <sz val="9"/>
      <name val="宋体"/>
      <family val="3"/>
      <charset val="134"/>
      <scheme val="minor"/>
    </font>
    <font>
      <b/>
      <sz val="12"/>
      <color rgb="FF000000"/>
      <name val="宋体"/>
      <family val="3"/>
      <charset val="134"/>
      <scheme val="minor"/>
    </font>
    <font>
      <b/>
      <sz val="12"/>
      <color rgb="FF000000"/>
      <name val="Times New Roman"/>
      <family val="1"/>
    </font>
    <font>
      <sz val="9"/>
      <color indexed="81"/>
      <name val="宋体"/>
      <family val="3"/>
      <charset val="134"/>
    </font>
    <font>
      <b/>
      <sz val="9"/>
      <color indexed="81"/>
      <name val="宋体"/>
      <family val="3"/>
      <charset val="134"/>
    </font>
    <font>
      <sz val="9"/>
      <name val="宋体"/>
      <family val="3"/>
      <charset val="134"/>
      <scheme val="minor"/>
    </font>
    <font>
      <sz val="11"/>
      <color theme="1"/>
      <name val="宋体"/>
      <family val="2"/>
      <scheme val="minor"/>
    </font>
    <font>
      <sz val="14"/>
      <color theme="1"/>
      <name val="仿宋_GB2312"/>
      <family val="3"/>
      <charset val="134"/>
    </font>
    <font>
      <sz val="12"/>
      <color theme="1"/>
      <name val="仿宋_GB2312"/>
      <family val="3"/>
      <charset val="134"/>
    </font>
    <font>
      <b/>
      <sz val="20"/>
      <color theme="1"/>
      <name val="方正小标宋简体"/>
      <family val="4"/>
      <charset val="134"/>
    </font>
    <font>
      <b/>
      <sz val="18"/>
      <name val="方正小标宋简体"/>
      <family val="4"/>
      <charset val="134"/>
    </font>
    <font>
      <sz val="18"/>
      <name val="方正小标宋简体"/>
      <family val="4"/>
      <charset val="134"/>
    </font>
  </fonts>
  <fills count="3">
    <fill>
      <patternFill patternType="none"/>
    </fill>
    <fill>
      <patternFill patternType="gray125"/>
    </fill>
    <fill>
      <patternFill patternType="solid">
        <fgColor indexed="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54">
    <xf numFmtId="0" fontId="0" fillId="0" borderId="0">
      <alignment vertical="center"/>
    </xf>
    <xf numFmtId="37" fontId="12" fillId="0" borderId="0"/>
    <xf numFmtId="0" fontId="13" fillId="0" borderId="0"/>
    <xf numFmtId="9" fontId="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0" fontId="17" fillId="0" borderId="0" applyNumberFormat="0" applyFont="0" applyFill="0" applyBorder="0" applyAlignment="0" applyProtection="0"/>
    <xf numFmtId="0" fontId="5" fillId="0" borderId="0"/>
    <xf numFmtId="0" fontId="8" fillId="0" borderId="0"/>
    <xf numFmtId="0" fontId="18" fillId="0" borderId="0">
      <alignment vertical="center"/>
    </xf>
    <xf numFmtId="0" fontId="8" fillId="0" borderId="0"/>
    <xf numFmtId="0" fontId="8" fillId="0" borderId="0"/>
    <xf numFmtId="0" fontId="8" fillId="0" borderId="0"/>
    <xf numFmtId="0" fontId="5" fillId="0" borderId="0"/>
    <xf numFmtId="0" fontId="8" fillId="0" borderId="0"/>
    <xf numFmtId="0" fontId="5" fillId="0" borderId="0"/>
    <xf numFmtId="0" fontId="8" fillId="0" borderId="0"/>
    <xf numFmtId="0" fontId="5" fillId="0" borderId="0"/>
    <xf numFmtId="0" fontId="8" fillId="0" borderId="0"/>
    <xf numFmtId="0" fontId="8" fillId="0" borderId="0"/>
    <xf numFmtId="0" fontId="8" fillId="0" borderId="0"/>
    <xf numFmtId="0" fontId="18" fillId="0" borderId="0"/>
    <xf numFmtId="0" fontId="5" fillId="0" borderId="0"/>
    <xf numFmtId="0" fontId="14" fillId="0" borderId="0"/>
    <xf numFmtId="0" fontId="8" fillId="0" borderId="0"/>
    <xf numFmtId="0" fontId="8" fillId="0" borderId="0"/>
    <xf numFmtId="0" fontId="5" fillId="0" borderId="0"/>
    <xf numFmtId="0" fontId="8" fillId="0" borderId="0"/>
    <xf numFmtId="0" fontId="5" fillId="0" borderId="0"/>
    <xf numFmtId="0" fontId="18" fillId="0" borderId="0">
      <alignment vertical="center"/>
    </xf>
    <xf numFmtId="0" fontId="18" fillId="0" borderId="0"/>
    <xf numFmtId="0" fontId="15"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3" fillId="0" borderId="0"/>
    <xf numFmtId="177" fontId="8" fillId="0" borderId="0" applyFont="0" applyFill="0" applyBorder="0" applyAlignment="0" applyProtection="0"/>
    <xf numFmtId="4" fontId="13"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5" fillId="0" borderId="0"/>
    <xf numFmtId="0" fontId="18" fillId="0" borderId="0">
      <alignment vertical="center"/>
    </xf>
    <xf numFmtId="0" fontId="17" fillId="0" borderId="0" applyNumberFormat="0" applyFont="0" applyFill="0" applyBorder="0" applyAlignment="0" applyProtection="0"/>
    <xf numFmtId="0" fontId="21" fillId="0" borderId="0">
      <alignment vertical="center"/>
    </xf>
    <xf numFmtId="0" fontId="5" fillId="0" borderId="0"/>
    <xf numFmtId="0" fontId="17" fillId="0" borderId="0"/>
    <xf numFmtId="0" fontId="5" fillId="0" borderId="0"/>
    <xf numFmtId="9" fontId="5" fillId="0" borderId="0" applyFont="0" applyFill="0" applyBorder="0" applyAlignment="0" applyProtection="0"/>
    <xf numFmtId="0" fontId="3" fillId="0" borderId="0">
      <alignment vertical="center"/>
    </xf>
    <xf numFmtId="0" fontId="5" fillId="0" borderId="0"/>
    <xf numFmtId="0" fontId="5" fillId="0" borderId="0"/>
    <xf numFmtId="9" fontId="29" fillId="0" borderId="0" applyFont="0" applyFill="0" applyBorder="0" applyAlignment="0" applyProtection="0">
      <alignment vertical="center"/>
    </xf>
    <xf numFmtId="0" fontId="2" fillId="0" borderId="0">
      <alignment vertical="center"/>
    </xf>
    <xf numFmtId="0" fontId="36" fillId="0" borderId="0"/>
  </cellStyleXfs>
  <cellXfs count="154">
    <xf numFmtId="0" fontId="0" fillId="0" borderId="0" xfId="0">
      <alignment vertical="center"/>
    </xf>
    <xf numFmtId="176" fontId="5" fillId="0" borderId="1" xfId="3" applyNumberFormat="1" applyFont="1" applyFill="1" applyBorder="1" applyAlignment="1" applyProtection="1">
      <alignment vertical="center"/>
    </xf>
    <xf numFmtId="49" fontId="11" fillId="0" borderId="0" xfId="9" applyNumberFormat="1" applyFont="1" applyAlignment="1" applyProtection="1">
      <alignment vertical="center"/>
      <protection locked="0"/>
    </xf>
    <xf numFmtId="49" fontId="5" fillId="0" borderId="0" xfId="28" applyNumberFormat="1" applyFont="1" applyFill="1" applyAlignment="1" applyProtection="1">
      <alignment horizontal="right" vertical="center"/>
      <protection locked="0"/>
    </xf>
    <xf numFmtId="0" fontId="5" fillId="0" borderId="0" xfId="28" applyFill="1" applyAlignment="1" applyProtection="1">
      <alignment vertical="center"/>
      <protection locked="0"/>
    </xf>
    <xf numFmtId="49" fontId="6" fillId="0" borderId="0" xfId="28" applyNumberFormat="1" applyFont="1" applyFill="1" applyAlignment="1" applyProtection="1">
      <alignment vertical="center"/>
      <protection locked="0"/>
    </xf>
    <xf numFmtId="4" fontId="6" fillId="0" borderId="0" xfId="28" applyNumberFormat="1" applyFont="1" applyFill="1" applyAlignment="1" applyProtection="1">
      <alignment horizontal="right" vertical="center"/>
      <protection locked="0"/>
    </xf>
    <xf numFmtId="0" fontId="6" fillId="0" borderId="0" xfId="28" applyFont="1" applyFill="1" applyAlignment="1" applyProtection="1">
      <alignment vertical="center"/>
      <protection locked="0"/>
    </xf>
    <xf numFmtId="49" fontId="5" fillId="0" borderId="1" xfId="28" applyNumberFormat="1" applyFont="1" applyFill="1" applyBorder="1" applyAlignment="1" applyProtection="1">
      <alignment horizontal="center" vertical="center" wrapText="1"/>
      <protection locked="0"/>
    </xf>
    <xf numFmtId="3" fontId="5" fillId="0" borderId="1" xfId="28" applyNumberFormat="1" applyFont="1" applyFill="1" applyBorder="1" applyAlignment="1" applyProtection="1">
      <alignment horizontal="center" vertical="center" wrapText="1"/>
      <protection locked="0"/>
    </xf>
    <xf numFmtId="0" fontId="5" fillId="0" borderId="0" xfId="28" applyFont="1" applyFill="1" applyAlignment="1" applyProtection="1">
      <alignment vertical="center"/>
      <protection locked="0"/>
    </xf>
    <xf numFmtId="49" fontId="5" fillId="0" borderId="1" xfId="28" applyNumberFormat="1" applyFont="1" applyFill="1" applyBorder="1" applyAlignment="1" applyProtection="1">
      <alignment vertical="center"/>
      <protection locked="0"/>
    </xf>
    <xf numFmtId="3" fontId="5" fillId="0" borderId="1" xfId="40" applyNumberFormat="1" applyFont="1" applyFill="1" applyBorder="1" applyAlignment="1">
      <alignment vertical="center"/>
    </xf>
    <xf numFmtId="49" fontId="5" fillId="0" borderId="0" xfId="28" applyNumberFormat="1" applyFill="1" applyAlignment="1" applyProtection="1">
      <alignment vertical="center"/>
      <protection locked="0"/>
    </xf>
    <xf numFmtId="49" fontId="11" fillId="0" borderId="0" xfId="46" applyNumberFormat="1" applyFont="1" applyAlignment="1" applyProtection="1">
      <alignment vertical="center"/>
      <protection locked="0"/>
    </xf>
    <xf numFmtId="49" fontId="5" fillId="0" borderId="0" xfId="46" applyNumberFormat="1" applyFont="1" applyAlignment="1" applyProtection="1">
      <alignment vertical="center"/>
      <protection locked="0"/>
    </xf>
    <xf numFmtId="0" fontId="5" fillId="0" borderId="0" xfId="46" applyAlignment="1" applyProtection="1">
      <alignment vertical="center"/>
      <protection locked="0"/>
    </xf>
    <xf numFmtId="49" fontId="6" fillId="0" borderId="0" xfId="46" applyNumberFormat="1" applyFont="1" applyAlignment="1" applyProtection="1">
      <alignment vertical="center"/>
      <protection locked="0"/>
    </xf>
    <xf numFmtId="4" fontId="6" fillId="0" borderId="0" xfId="46" applyNumberFormat="1" applyFont="1" applyAlignment="1" applyProtection="1">
      <alignment horizontal="right" vertical="center"/>
      <protection locked="0"/>
    </xf>
    <xf numFmtId="0" fontId="6" fillId="0" borderId="0" xfId="46" applyFont="1" applyAlignment="1" applyProtection="1">
      <alignment vertical="center"/>
      <protection locked="0"/>
    </xf>
    <xf numFmtId="3" fontId="5" fillId="0" borderId="1" xfId="46" applyNumberFormat="1" applyFont="1" applyFill="1" applyBorder="1" applyAlignment="1" applyProtection="1">
      <alignment horizontal="center" vertical="center" wrapText="1"/>
      <protection locked="0"/>
    </xf>
    <xf numFmtId="0" fontId="7" fillId="2" borderId="1" xfId="46" applyFont="1" applyFill="1" applyBorder="1" applyAlignment="1">
      <alignment horizontal="center" vertical="center"/>
    </xf>
    <xf numFmtId="176" fontId="5" fillId="0" borderId="1" xfId="47" applyNumberFormat="1" applyFont="1" applyBorder="1" applyAlignment="1" applyProtection="1">
      <alignment vertical="center"/>
    </xf>
    <xf numFmtId="0" fontId="5" fillId="0" borderId="0" xfId="46" applyFont="1" applyAlignment="1" applyProtection="1">
      <alignment vertical="center"/>
      <protection locked="0"/>
    </xf>
    <xf numFmtId="49" fontId="5" fillId="0" borderId="1" xfId="46" applyNumberFormat="1" applyFont="1" applyBorder="1" applyAlignment="1" applyProtection="1">
      <alignment vertical="center"/>
      <protection locked="0"/>
    </xf>
    <xf numFmtId="3" fontId="5" fillId="2" borderId="1" xfId="15" applyNumberFormat="1" applyFont="1" applyFill="1" applyBorder="1" applyAlignment="1" applyProtection="1">
      <alignment vertical="center"/>
      <protection locked="0"/>
    </xf>
    <xf numFmtId="49" fontId="5" fillId="0" borderId="1" xfId="46" applyNumberFormat="1" applyFont="1" applyBorder="1" applyAlignment="1" applyProtection="1">
      <alignment vertical="center" wrapText="1"/>
      <protection locked="0"/>
    </xf>
    <xf numFmtId="3" fontId="5" fillId="0" borderId="1" xfId="46" applyNumberFormat="1" applyFont="1" applyFill="1" applyBorder="1" applyAlignment="1" applyProtection="1">
      <alignment vertical="center"/>
      <protection locked="0"/>
    </xf>
    <xf numFmtId="0" fontId="0" fillId="0" borderId="0" xfId="45" applyFont="1"/>
    <xf numFmtId="49" fontId="5" fillId="0" borderId="0" xfId="46" applyNumberFormat="1" applyAlignment="1" applyProtection="1">
      <alignment vertical="center"/>
      <protection locked="0"/>
    </xf>
    <xf numFmtId="49" fontId="24" fillId="0" borderId="0" xfId="48" applyNumberFormat="1" applyFont="1" applyAlignment="1">
      <alignment vertical="center"/>
    </xf>
    <xf numFmtId="3" fontId="3" fillId="0" borderId="0" xfId="48" applyNumberFormat="1" applyAlignment="1">
      <alignment vertical="center"/>
    </xf>
    <xf numFmtId="3" fontId="3" fillId="0" borderId="0" xfId="48" applyNumberFormat="1" applyFill="1" applyAlignment="1">
      <alignment vertical="center"/>
    </xf>
    <xf numFmtId="0" fontId="3" fillId="0" borderId="0" xfId="48">
      <alignment vertical="center"/>
    </xf>
    <xf numFmtId="49" fontId="6" fillId="0" borderId="0" xfId="48" applyNumberFormat="1" applyFont="1" applyAlignment="1" applyProtection="1">
      <alignment vertical="center"/>
      <protection locked="0"/>
    </xf>
    <xf numFmtId="3" fontId="6" fillId="0" borderId="0" xfId="48" applyNumberFormat="1" applyFont="1" applyAlignment="1">
      <alignment vertical="center"/>
    </xf>
    <xf numFmtId="3" fontId="6" fillId="0" borderId="0" xfId="48" applyNumberFormat="1" applyFont="1" applyFill="1" applyAlignment="1">
      <alignment vertical="center"/>
    </xf>
    <xf numFmtId="0" fontId="6" fillId="0" borderId="0" xfId="48" applyFont="1" applyAlignment="1">
      <alignment horizontal="right" vertical="center"/>
    </xf>
    <xf numFmtId="49" fontId="5" fillId="0" borderId="1" xfId="48" applyNumberFormat="1" applyFont="1" applyFill="1" applyBorder="1" applyAlignment="1">
      <alignment horizontal="center" vertical="center" wrapText="1"/>
    </xf>
    <xf numFmtId="49" fontId="5" fillId="0" borderId="1" xfId="48" applyNumberFormat="1" applyFont="1" applyFill="1" applyBorder="1" applyAlignment="1">
      <alignment horizontal="center" vertical="center"/>
    </xf>
    <xf numFmtId="3" fontId="5" fillId="0" borderId="1" xfId="48" applyNumberFormat="1" applyFont="1" applyFill="1" applyBorder="1" applyAlignment="1">
      <alignment horizontal="center" vertical="center"/>
    </xf>
    <xf numFmtId="49" fontId="5" fillId="0" borderId="1" xfId="48" applyNumberFormat="1" applyFont="1" applyFill="1" applyBorder="1" applyAlignment="1">
      <alignment vertical="center"/>
    </xf>
    <xf numFmtId="3" fontId="5" fillId="0" borderId="1" xfId="48" applyNumberFormat="1" applyFont="1" applyFill="1" applyBorder="1" applyAlignment="1">
      <alignment vertical="center"/>
    </xf>
    <xf numFmtId="176" fontId="5" fillId="0" borderId="1" xfId="47" applyNumberFormat="1" applyFont="1" applyFill="1" applyBorder="1" applyAlignment="1" applyProtection="1">
      <alignment vertical="center"/>
    </xf>
    <xf numFmtId="49" fontId="23" fillId="0" borderId="1" xfId="48" applyNumberFormat="1" applyFont="1" applyFill="1" applyBorder="1" applyAlignment="1">
      <alignment vertical="center"/>
    </xf>
    <xf numFmtId="3" fontId="3" fillId="0" borderId="0" xfId="48" applyNumberFormat="1">
      <alignment vertical="center"/>
    </xf>
    <xf numFmtId="49" fontId="11" fillId="0" borderId="0" xfId="30" applyNumberFormat="1" applyFont="1" applyFill="1" applyAlignment="1">
      <alignment vertical="center"/>
    </xf>
    <xf numFmtId="3" fontId="7" fillId="0" borderId="0" xfId="30" applyNumberFormat="1" applyFont="1" applyFill="1" applyAlignment="1">
      <alignment vertical="center"/>
    </xf>
    <xf numFmtId="0" fontId="5" fillId="0" borderId="0" xfId="30" applyFont="1" applyFill="1" applyAlignment="1">
      <alignment vertical="center"/>
    </xf>
    <xf numFmtId="49" fontId="6" fillId="0" borderId="0" xfId="30" applyNumberFormat="1" applyFont="1" applyFill="1" applyAlignment="1" applyProtection="1">
      <alignment vertical="center"/>
      <protection locked="0"/>
    </xf>
    <xf numFmtId="0" fontId="6" fillId="0" borderId="0" xfId="30" applyFont="1" applyFill="1" applyAlignment="1">
      <alignment horizontal="right" vertical="center"/>
    </xf>
    <xf numFmtId="0" fontId="6" fillId="0" borderId="0" xfId="30" applyFont="1" applyFill="1" applyAlignment="1">
      <alignment vertical="center"/>
    </xf>
    <xf numFmtId="49" fontId="5" fillId="0" borderId="1" xfId="30" applyNumberFormat="1" applyFont="1" applyFill="1" applyBorder="1" applyAlignment="1">
      <alignment horizontal="center" vertical="center" wrapText="1"/>
    </xf>
    <xf numFmtId="0" fontId="7" fillId="0" borderId="1" xfId="30" applyFont="1" applyFill="1" applyBorder="1" applyAlignment="1">
      <alignment horizontal="center" vertical="center" wrapText="1"/>
    </xf>
    <xf numFmtId="3" fontId="27" fillId="0" borderId="1" xfId="9" applyNumberFormat="1" applyFont="1" applyFill="1" applyBorder="1" applyAlignment="1">
      <alignment vertical="center" wrapText="1"/>
    </xf>
    <xf numFmtId="0" fontId="7" fillId="0" borderId="1" xfId="9" applyNumberFormat="1" applyFont="1" applyFill="1" applyBorder="1" applyAlignment="1" applyProtection="1">
      <alignment horizontal="left" vertical="center"/>
    </xf>
    <xf numFmtId="178" fontId="5" fillId="0" borderId="1" xfId="9" applyNumberFormat="1" applyFont="1" applyFill="1" applyBorder="1" applyAlignment="1">
      <alignment vertical="center" wrapText="1"/>
    </xf>
    <xf numFmtId="178" fontId="5" fillId="0" borderId="0" xfId="30" applyNumberFormat="1" applyFont="1" applyFill="1" applyAlignment="1">
      <alignment vertical="center"/>
    </xf>
    <xf numFmtId="49" fontId="5" fillId="0" borderId="1" xfId="30" applyNumberFormat="1" applyFont="1" applyFill="1" applyBorder="1" applyAlignment="1">
      <alignment vertical="center"/>
    </xf>
    <xf numFmtId="3" fontId="7" fillId="0" borderId="1" xfId="30" applyNumberFormat="1" applyFont="1" applyFill="1" applyBorder="1" applyAlignment="1">
      <alignment vertical="center"/>
    </xf>
    <xf numFmtId="49" fontId="5" fillId="0" borderId="0" xfId="30" applyNumberFormat="1" applyFont="1" applyFill="1" applyAlignment="1">
      <alignment vertical="center"/>
    </xf>
    <xf numFmtId="0" fontId="5" fillId="0" borderId="0" xfId="9"/>
    <xf numFmtId="0" fontId="6" fillId="0" borderId="3" xfId="9" applyNumberFormat="1" applyFont="1" applyFill="1" applyBorder="1" applyAlignment="1" applyProtection="1"/>
    <xf numFmtId="0" fontId="6" fillId="0" borderId="0" xfId="9" applyFont="1" applyAlignment="1">
      <alignment horizontal="right"/>
    </xf>
    <xf numFmtId="0" fontId="7" fillId="0" borderId="1" xfId="9" applyNumberFormat="1" applyFont="1" applyFill="1" applyBorder="1" applyAlignment="1" applyProtection="1">
      <alignment horizontal="center" vertical="center" wrapText="1"/>
    </xf>
    <xf numFmtId="0" fontId="7" fillId="0" borderId="1" xfId="9" applyNumberFormat="1" applyFont="1" applyFill="1" applyBorder="1" applyAlignment="1" applyProtection="1">
      <alignment horizontal="left" vertical="center" wrapText="1"/>
    </xf>
    <xf numFmtId="179" fontId="28" fillId="0" borderId="1" xfId="9" applyNumberFormat="1" applyFont="1" applyFill="1" applyBorder="1" applyAlignment="1" applyProtection="1">
      <alignment vertical="center"/>
    </xf>
    <xf numFmtId="49" fontId="5" fillId="0" borderId="1" xfId="15" applyNumberFormat="1" applyFont="1" applyBorder="1" applyAlignment="1">
      <alignment vertical="center"/>
    </xf>
    <xf numFmtId="3" fontId="6" fillId="0" borderId="0" xfId="46" applyNumberFormat="1" applyFont="1" applyAlignment="1" applyProtection="1">
      <alignment vertical="center"/>
      <protection locked="0"/>
    </xf>
    <xf numFmtId="49" fontId="5" fillId="0" borderId="1" xfId="46" applyNumberFormat="1" applyFont="1" applyBorder="1" applyAlignment="1" applyProtection="1">
      <alignment horizontal="center" vertical="center" wrapText="1"/>
      <protection locked="0"/>
    </xf>
    <xf numFmtId="3" fontId="5" fillId="2" borderId="1" xfId="46" applyNumberFormat="1" applyFont="1" applyFill="1" applyBorder="1" applyAlignment="1" applyProtection="1">
      <alignment vertical="center"/>
      <protection locked="0"/>
    </xf>
    <xf numFmtId="49" fontId="26" fillId="0" borderId="0" xfId="46" applyNumberFormat="1" applyFont="1" applyAlignment="1" applyProtection="1">
      <alignment vertical="center"/>
      <protection locked="0"/>
    </xf>
    <xf numFmtId="49" fontId="11" fillId="0" borderId="0" xfId="49" applyNumberFormat="1" applyFont="1" applyAlignment="1" applyProtection="1">
      <alignment vertical="center"/>
      <protection locked="0"/>
    </xf>
    <xf numFmtId="49" fontId="5" fillId="0" borderId="0" xfId="49" applyNumberFormat="1" applyAlignment="1" applyProtection="1">
      <alignment vertical="center"/>
      <protection locked="0"/>
    </xf>
    <xf numFmtId="0" fontId="5" fillId="0" borderId="0" xfId="49" applyAlignment="1" applyProtection="1">
      <alignment vertical="center"/>
      <protection locked="0"/>
    </xf>
    <xf numFmtId="49" fontId="6" fillId="0" borderId="0" xfId="49" applyNumberFormat="1" applyFont="1" applyAlignment="1" applyProtection="1">
      <alignment vertical="center"/>
      <protection locked="0"/>
    </xf>
    <xf numFmtId="4" fontId="6" fillId="0" borderId="0" xfId="49" applyNumberFormat="1" applyFont="1" applyAlignment="1" applyProtection="1">
      <alignment horizontal="right" vertical="center"/>
      <protection locked="0"/>
    </xf>
    <xf numFmtId="0" fontId="6" fillId="0" borderId="0" xfId="49" applyFont="1" applyAlignment="1" applyProtection="1">
      <alignment vertical="center"/>
      <protection locked="0"/>
    </xf>
    <xf numFmtId="49" fontId="5" fillId="0" borderId="1" xfId="49" applyNumberFormat="1" applyFont="1" applyBorder="1" applyAlignment="1" applyProtection="1">
      <alignment horizontal="center" vertical="center" wrapText="1"/>
      <protection locked="0"/>
    </xf>
    <xf numFmtId="0" fontId="7" fillId="2" borderId="1" xfId="49" applyFont="1" applyFill="1" applyBorder="1" applyAlignment="1">
      <alignment horizontal="center" vertical="center"/>
    </xf>
    <xf numFmtId="49" fontId="5" fillId="0" borderId="1" xfId="49" applyNumberFormat="1" applyFont="1" applyBorder="1" applyAlignment="1" applyProtection="1">
      <alignment vertical="center"/>
      <protection locked="0"/>
    </xf>
    <xf numFmtId="3" fontId="5" fillId="0" borderId="1" xfId="49" applyNumberFormat="1" applyFont="1" applyFill="1" applyBorder="1" applyAlignment="1" applyProtection="1">
      <alignment vertical="center"/>
      <protection locked="0"/>
    </xf>
    <xf numFmtId="0" fontId="5" fillId="0" borderId="0" xfId="49" applyFont="1" applyAlignment="1" applyProtection="1">
      <alignment vertical="center"/>
      <protection locked="0"/>
    </xf>
    <xf numFmtId="3" fontId="5" fillId="0" borderId="1" xfId="49" applyNumberFormat="1" applyFont="1" applyFill="1" applyBorder="1" applyAlignment="1">
      <alignment vertical="center"/>
    </xf>
    <xf numFmtId="0" fontId="5" fillId="0" borderId="0" xfId="49" applyFont="1" applyFill="1" applyAlignment="1" applyProtection="1">
      <alignment vertical="center"/>
      <protection locked="0"/>
    </xf>
    <xf numFmtId="49" fontId="5" fillId="0" borderId="1" xfId="49" applyNumberFormat="1" applyBorder="1" applyAlignment="1" applyProtection="1">
      <alignment vertical="center"/>
      <protection locked="0"/>
    </xf>
    <xf numFmtId="3" fontId="7" fillId="0" borderId="1" xfId="49" applyNumberFormat="1" applyFont="1" applyFill="1" applyBorder="1" applyAlignment="1">
      <alignment vertical="center"/>
    </xf>
    <xf numFmtId="49" fontId="5" fillId="0" borderId="1" xfId="49" applyNumberFormat="1" applyFont="1" applyFill="1" applyBorder="1" applyAlignment="1">
      <alignment vertical="center"/>
    </xf>
    <xf numFmtId="49" fontId="5" fillId="0" borderId="0" xfId="49" applyNumberFormat="1" applyFont="1" applyAlignment="1" applyProtection="1">
      <alignment vertical="center"/>
      <protection locked="0"/>
    </xf>
    <xf numFmtId="0" fontId="5" fillId="0" borderId="0" xfId="49" applyNumberFormat="1" applyAlignment="1" applyProtection="1">
      <alignment horizontal="right" vertical="center"/>
      <protection locked="0"/>
    </xf>
    <xf numFmtId="3" fontId="5" fillId="0" borderId="0" xfId="49" applyNumberFormat="1" applyAlignment="1" applyProtection="1">
      <alignment horizontal="right" vertical="center"/>
      <protection locked="0"/>
    </xf>
    <xf numFmtId="49" fontId="5" fillId="0" borderId="0" xfId="9" applyNumberFormat="1" applyFill="1" applyAlignment="1" applyProtection="1">
      <alignment vertical="center"/>
      <protection locked="0"/>
    </xf>
    <xf numFmtId="49" fontId="5" fillId="0" borderId="0" xfId="9" applyNumberFormat="1" applyFont="1" applyAlignment="1" applyProtection="1">
      <alignment vertical="center"/>
      <protection locked="0"/>
    </xf>
    <xf numFmtId="0" fontId="5" fillId="0" borderId="0" xfId="9" applyAlignment="1" applyProtection="1">
      <alignment vertical="center"/>
      <protection locked="0"/>
    </xf>
    <xf numFmtId="49" fontId="22" fillId="0" borderId="0" xfId="9" applyNumberFormat="1" applyFont="1" applyAlignment="1" applyProtection="1">
      <alignment horizontal="center" vertical="center"/>
      <protection locked="0"/>
    </xf>
    <xf numFmtId="49" fontId="6" fillId="0" borderId="0" xfId="9" applyNumberFormat="1" applyFont="1" applyAlignment="1" applyProtection="1">
      <alignment vertical="center"/>
      <protection locked="0"/>
    </xf>
    <xf numFmtId="3" fontId="6" fillId="0" borderId="0" xfId="9" applyNumberFormat="1" applyFont="1" applyFill="1" applyAlignment="1" applyProtection="1">
      <alignment vertical="center"/>
      <protection locked="0"/>
    </xf>
    <xf numFmtId="4" fontId="6" fillId="0" borderId="0" xfId="9" applyNumberFormat="1" applyFont="1" applyAlignment="1" applyProtection="1">
      <alignment horizontal="right" vertical="center"/>
      <protection locked="0"/>
    </xf>
    <xf numFmtId="0" fontId="6" fillId="0" borderId="0" xfId="9" applyFont="1" applyAlignment="1" applyProtection="1">
      <alignment vertical="center"/>
      <protection locked="0"/>
    </xf>
    <xf numFmtId="49" fontId="5" fillId="0" borderId="1" xfId="9" applyNumberFormat="1" applyBorder="1" applyAlignment="1" applyProtection="1">
      <alignment horizontal="center" vertical="center" wrapText="1"/>
      <protection locked="0"/>
    </xf>
    <xf numFmtId="3" fontId="5" fillId="0" borderId="1" xfId="9" applyNumberFormat="1" applyFont="1" applyFill="1" applyBorder="1" applyAlignment="1" applyProtection="1">
      <alignment horizontal="center" vertical="center" wrapText="1"/>
      <protection locked="0"/>
    </xf>
    <xf numFmtId="49" fontId="5" fillId="0" borderId="1" xfId="9" applyNumberFormat="1" applyFont="1" applyFill="1" applyBorder="1" applyAlignment="1" applyProtection="1">
      <alignment vertical="center"/>
      <protection locked="0"/>
    </xf>
    <xf numFmtId="3" fontId="5" fillId="0" borderId="1" xfId="9" applyNumberFormat="1" applyFont="1" applyFill="1" applyBorder="1" applyAlignment="1" applyProtection="1">
      <alignment vertical="center"/>
    </xf>
    <xf numFmtId="0" fontId="5" fillId="0" borderId="0" xfId="9" applyFont="1" applyAlignment="1" applyProtection="1">
      <alignment vertical="center"/>
      <protection locked="0"/>
    </xf>
    <xf numFmtId="49" fontId="5" fillId="0" borderId="1" xfId="9" applyNumberFormat="1" applyFont="1" applyBorder="1" applyAlignment="1" applyProtection="1">
      <alignment vertical="center"/>
      <protection locked="0"/>
    </xf>
    <xf numFmtId="3" fontId="5" fillId="0" borderId="1" xfId="52" applyNumberFormat="1" applyFont="1" applyFill="1" applyBorder="1" applyAlignment="1" applyProtection="1">
      <alignment vertical="center"/>
    </xf>
    <xf numFmtId="3" fontId="5" fillId="0" borderId="1" xfId="52" applyNumberFormat="1" applyFont="1" applyFill="1" applyBorder="1" applyAlignment="1" applyProtection="1">
      <alignment vertical="center"/>
      <protection locked="0"/>
    </xf>
    <xf numFmtId="49" fontId="5" fillId="0" borderId="1" xfId="9" applyNumberFormat="1" applyFont="1" applyBorder="1" applyAlignment="1" applyProtection="1">
      <alignment vertical="center" wrapText="1"/>
      <protection locked="0"/>
    </xf>
    <xf numFmtId="3" fontId="5" fillId="0" borderId="1" xfId="9" applyNumberFormat="1" applyFont="1" applyFill="1" applyBorder="1" applyAlignment="1" applyProtection="1">
      <alignment vertical="center"/>
      <protection locked="0"/>
    </xf>
    <xf numFmtId="3" fontId="5" fillId="0" borderId="1" xfId="17" applyNumberFormat="1" applyFont="1" applyFill="1" applyBorder="1" applyAlignment="1" applyProtection="1">
      <alignment vertical="center"/>
      <protection locked="0"/>
    </xf>
    <xf numFmtId="49" fontId="5" fillId="0" borderId="0" xfId="9" applyNumberFormat="1" applyFont="1" applyFill="1" applyAlignment="1" applyProtection="1">
      <alignment vertical="center"/>
      <protection locked="0"/>
    </xf>
    <xf numFmtId="49" fontId="5" fillId="0" borderId="0" xfId="9" applyNumberFormat="1" applyAlignment="1" applyProtection="1">
      <alignment vertical="center"/>
      <protection locked="0"/>
    </xf>
    <xf numFmtId="10" fontId="3" fillId="0" borderId="0" xfId="51" applyNumberFormat="1" applyFont="1">
      <alignment vertical="center"/>
    </xf>
    <xf numFmtId="0" fontId="31" fillId="0" borderId="0" xfId="0" applyFont="1">
      <alignment vertical="center"/>
    </xf>
    <xf numFmtId="0" fontId="7" fillId="0" borderId="1" xfId="9" applyFont="1" applyFill="1" applyBorder="1" applyAlignment="1">
      <alignment horizontal="center" vertical="center"/>
    </xf>
    <xf numFmtId="0" fontId="7" fillId="0" borderId="0" xfId="9" applyFont="1" applyFill="1" applyBorder="1" applyAlignment="1">
      <alignment horizontal="center" vertical="center"/>
    </xf>
    <xf numFmtId="0" fontId="6" fillId="0" borderId="0" xfId="9" applyFont="1" applyFill="1" applyAlignment="1" applyProtection="1">
      <alignment vertical="center"/>
      <protection locked="0"/>
    </xf>
    <xf numFmtId="176" fontId="5" fillId="0" borderId="0" xfId="3" applyNumberFormat="1" applyFont="1" applyFill="1" applyBorder="1" applyAlignment="1" applyProtection="1">
      <alignment vertical="center"/>
    </xf>
    <xf numFmtId="0" fontId="5" fillId="0" borderId="0" xfId="9" applyFont="1" applyFill="1" applyAlignment="1" applyProtection="1">
      <alignment vertical="center"/>
      <protection locked="0"/>
    </xf>
    <xf numFmtId="3" fontId="5" fillId="0" borderId="1" xfId="50" applyNumberFormat="1" applyFont="1" applyFill="1" applyBorder="1" applyAlignment="1" applyProtection="1">
      <alignment vertical="center"/>
      <protection locked="0"/>
    </xf>
    <xf numFmtId="0" fontId="1" fillId="0" borderId="0" xfId="48" applyFont="1" applyAlignment="1">
      <alignment horizontal="center" vertical="center"/>
    </xf>
    <xf numFmtId="3" fontId="6" fillId="0" borderId="0" xfId="46" applyNumberFormat="1" applyFont="1" applyAlignment="1" applyProtection="1">
      <alignment horizontal="right" vertical="center"/>
      <protection locked="0"/>
    </xf>
    <xf numFmtId="0" fontId="36" fillId="0" borderId="0" xfId="53"/>
    <xf numFmtId="49" fontId="6" fillId="0" borderId="0" xfId="48" applyNumberFormat="1" applyFont="1" applyAlignment="1" applyProtection="1">
      <alignment horizontal="right" vertical="center"/>
      <protection locked="0"/>
    </xf>
    <xf numFmtId="0" fontId="23" fillId="0" borderId="0" xfId="41" applyFont="1">
      <alignment vertical="center"/>
    </xf>
    <xf numFmtId="0" fontId="18" fillId="0" borderId="0" xfId="41">
      <alignment vertical="center"/>
    </xf>
    <xf numFmtId="0" fontId="37" fillId="0" borderId="0" xfId="41" applyFont="1" applyBorder="1" applyAlignment="1">
      <alignment horizontal="left" vertical="center"/>
    </xf>
    <xf numFmtId="0" fontId="38" fillId="0" borderId="0" xfId="41" applyFont="1">
      <alignment vertical="center"/>
    </xf>
    <xf numFmtId="0" fontId="23" fillId="0" borderId="1" xfId="41" applyFont="1" applyBorder="1" applyAlignment="1">
      <alignment horizontal="left" vertical="center"/>
    </xf>
    <xf numFmtId="0" fontId="23" fillId="0" borderId="1" xfId="41" applyFont="1" applyBorder="1" applyAlignment="1">
      <alignment horizontal="center" vertical="center"/>
    </xf>
    <xf numFmtId="0" fontId="23" fillId="0" borderId="1" xfId="41" applyFont="1" applyFill="1" applyBorder="1" applyAlignment="1">
      <alignment horizontal="center" vertical="center" wrapText="1"/>
    </xf>
    <xf numFmtId="0" fontId="23" fillId="0" borderId="0" xfId="41" applyFont="1" applyAlignment="1">
      <alignment horizontal="right" vertical="center" wrapText="1"/>
    </xf>
    <xf numFmtId="49" fontId="5" fillId="0" borderId="0" xfId="48" applyNumberFormat="1" applyFont="1" applyAlignment="1" applyProtection="1">
      <alignment vertical="center"/>
      <protection locked="0"/>
    </xf>
    <xf numFmtId="49" fontId="5" fillId="0" borderId="0" xfId="48" applyNumberFormat="1" applyFont="1" applyAlignment="1" applyProtection="1">
      <alignment horizontal="right" vertical="center"/>
      <protection locked="0"/>
    </xf>
    <xf numFmtId="0" fontId="5" fillId="0" borderId="1" xfId="53" applyNumberFormat="1" applyFont="1" applyFill="1" applyBorder="1" applyAlignment="1" applyProtection="1">
      <alignment horizontal="left" vertical="center"/>
    </xf>
    <xf numFmtId="3" fontId="5" fillId="0" borderId="1" xfId="53" applyNumberFormat="1" applyFont="1" applyFill="1" applyBorder="1" applyAlignment="1" applyProtection="1">
      <alignment horizontal="right" vertical="center"/>
    </xf>
    <xf numFmtId="49" fontId="10" fillId="0" borderId="0" xfId="9" applyNumberFormat="1" applyFont="1" applyAlignment="1" applyProtection="1">
      <alignment horizontal="center" vertical="center"/>
      <protection locked="0"/>
    </xf>
    <xf numFmtId="49" fontId="22" fillId="0" borderId="0" xfId="9" applyNumberFormat="1" applyFont="1" applyAlignment="1" applyProtection="1">
      <alignment horizontal="center" vertical="center"/>
      <protection locked="0"/>
    </xf>
    <xf numFmtId="49" fontId="10" fillId="0" borderId="0" xfId="48" applyNumberFormat="1" applyFont="1" applyAlignment="1">
      <alignment horizontal="center" vertical="center"/>
    </xf>
    <xf numFmtId="0" fontId="25" fillId="0" borderId="2" xfId="48" applyFont="1" applyBorder="1" applyAlignment="1">
      <alignment horizontal="left" vertical="center"/>
    </xf>
    <xf numFmtId="0" fontId="23" fillId="0" borderId="2" xfId="48" applyFont="1" applyBorder="1" applyAlignment="1">
      <alignment horizontal="left" vertical="center"/>
    </xf>
    <xf numFmtId="0" fontId="25" fillId="0" borderId="0" xfId="48" applyFont="1" applyAlignment="1">
      <alignment horizontal="left" vertical="center" wrapText="1"/>
    </xf>
    <xf numFmtId="49" fontId="10" fillId="0" borderId="0" xfId="28" applyNumberFormat="1" applyFont="1" applyFill="1" applyAlignment="1" applyProtection="1">
      <alignment horizontal="center" vertical="center"/>
      <protection locked="0"/>
    </xf>
    <xf numFmtId="49" fontId="10" fillId="0" borderId="0" xfId="30" applyNumberFormat="1" applyFont="1" applyFill="1" applyAlignment="1">
      <alignment horizontal="center" vertical="center" wrapText="1"/>
    </xf>
    <xf numFmtId="0" fontId="10" fillId="0" borderId="0" xfId="9" applyFont="1" applyAlignment="1">
      <alignment horizontal="center"/>
    </xf>
    <xf numFmtId="0" fontId="10" fillId="0" borderId="0" xfId="9" applyFont="1" applyAlignment="1">
      <alignment horizontal="center" vertical="center"/>
    </xf>
    <xf numFmtId="0" fontId="41" fillId="0" borderId="0" xfId="53" applyNumberFormat="1" applyFont="1" applyFill="1" applyAlignment="1" applyProtection="1">
      <alignment horizontal="center" vertical="center"/>
    </xf>
    <xf numFmtId="0" fontId="5" fillId="0" borderId="1" xfId="53" applyNumberFormat="1" applyFont="1" applyFill="1" applyBorder="1" applyAlignment="1" applyProtection="1">
      <alignment horizontal="center" vertical="center"/>
    </xf>
    <xf numFmtId="49" fontId="10" fillId="0" borderId="0" xfId="46" applyNumberFormat="1" applyFont="1" applyAlignment="1" applyProtection="1">
      <alignment horizontal="center" vertical="center"/>
      <protection locked="0"/>
    </xf>
    <xf numFmtId="0" fontId="40" fillId="0" borderId="0" xfId="53" applyNumberFormat="1" applyFont="1" applyFill="1" applyAlignment="1" applyProtection="1">
      <alignment horizontal="center" vertical="center"/>
    </xf>
    <xf numFmtId="49" fontId="10" fillId="0" borderId="0" xfId="50" applyNumberFormat="1" applyFont="1" applyAlignment="1" applyProtection="1">
      <alignment horizontal="center" vertical="center"/>
      <protection locked="0"/>
    </xf>
    <xf numFmtId="49" fontId="5" fillId="0" borderId="2" xfId="46" applyNumberFormat="1" applyFont="1" applyBorder="1" applyAlignment="1" applyProtection="1">
      <alignment horizontal="left" vertical="center"/>
      <protection locked="0"/>
    </xf>
    <xf numFmtId="49" fontId="5" fillId="0" borderId="2" xfId="46" applyNumberFormat="1" applyFont="1" applyBorder="1" applyAlignment="1" applyProtection="1">
      <alignment horizontal="left" vertical="center" wrapText="1"/>
      <protection locked="0"/>
    </xf>
    <xf numFmtId="0" fontId="39" fillId="0" borderId="0" xfId="41" applyFont="1" applyAlignment="1">
      <alignment horizontal="center" vertical="center"/>
    </xf>
  </cellXfs>
  <cellStyles count="54">
    <cellStyle name="no dec" xfId="1"/>
    <cellStyle name="Normal_APR" xfId="2"/>
    <cellStyle name="百分比" xfId="51" builtinId="5"/>
    <cellStyle name="百分比 2" xfId="3"/>
    <cellStyle name="百分比 2 2" xfId="4"/>
    <cellStyle name="百分比 2 2 2" xfId="47"/>
    <cellStyle name="百分比 3" xfId="5"/>
    <cellStyle name="百分比 4" xfId="6"/>
    <cellStyle name="常规" xfId="0" builtinId="0"/>
    <cellStyle name="常规 10" xfId="7"/>
    <cellStyle name="常规 10 2" xfId="41"/>
    <cellStyle name="常规 11" xfId="8"/>
    <cellStyle name="常规 11 2" xfId="42"/>
    <cellStyle name="常规 12" xfId="48"/>
    <cellStyle name="常规 13" xfId="52"/>
    <cellStyle name="常规 14" xfId="53"/>
    <cellStyle name="常规 2" xfId="9"/>
    <cellStyle name="常规 2 2" xfId="10"/>
    <cellStyle name="常规 2 2 2" xfId="11"/>
    <cellStyle name="常规 2 2 3" xfId="46"/>
    <cellStyle name="常规 2 3" xfId="12"/>
    <cellStyle name="常规 2 3 2" xfId="13"/>
    <cellStyle name="常规 2 3 2 2" xfId="14"/>
    <cellStyle name="常规 2 3 2 2 2" xfId="50"/>
    <cellStyle name="常规 2 3 2 3" xfId="49"/>
    <cellStyle name="常规 2 3 3" xfId="15"/>
    <cellStyle name="常规 2 4" xfId="16"/>
    <cellStyle name="常规 2_2012年收入表" xfId="17"/>
    <cellStyle name="常规 2_2012年收入表 2 2" xfId="40"/>
    <cellStyle name="常规 3" xfId="18"/>
    <cellStyle name="常规 3 2" xfId="19"/>
    <cellStyle name="常规 3 2 2" xfId="20"/>
    <cellStyle name="常规 3 2 2 2" xfId="21"/>
    <cellStyle name="常规 3 2 3" xfId="22"/>
    <cellStyle name="常规 3 3" xfId="23"/>
    <cellStyle name="常规 3 3 2" xfId="43"/>
    <cellStyle name="常规 3 4" xfId="44"/>
    <cellStyle name="常规 4" xfId="24"/>
    <cellStyle name="常规 4 2" xfId="25"/>
    <cellStyle name="常规 5" xfId="26"/>
    <cellStyle name="常规 6" xfId="27"/>
    <cellStyle name="常规 6 2" xfId="28"/>
    <cellStyle name="常规 7" xfId="29"/>
    <cellStyle name="常规 7 2" xfId="30"/>
    <cellStyle name="常规 8" xfId="31"/>
    <cellStyle name="常规 9" xfId="32"/>
    <cellStyle name="常规_附表：政府性基金预算2013年预计收支完成及2014年预算安排情况表" xfId="45"/>
    <cellStyle name="超级链接" xfId="33"/>
    <cellStyle name="后继超级链接" xfId="34"/>
    <cellStyle name="普通_97-917" xfId="35"/>
    <cellStyle name="千分位[0]_laroux" xfId="36"/>
    <cellStyle name="千分位_97-917" xfId="37"/>
    <cellStyle name="千位[0]_1" xfId="38"/>
    <cellStyle name="千位_1" xfId="3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G47"/>
  <sheetViews>
    <sheetView showGridLines="0" showZeros="0" workbookViewId="0">
      <pane xSplit="1" ySplit="4" topLeftCell="B23" activePane="bottomRight" state="frozen"/>
      <selection activeCell="A9" sqref="A9"/>
      <selection pane="topRight" activeCell="A9" sqref="A9"/>
      <selection pane="bottomLeft" activeCell="A9" sqref="A9"/>
      <selection pane="bottomRight" activeCell="A9" sqref="A9"/>
    </sheetView>
  </sheetViews>
  <sheetFormatPr defaultRowHeight="14.25"/>
  <cols>
    <col min="1" max="1" width="40.125" style="111" customWidth="1"/>
    <col min="2" max="3" width="13.625" style="91" customWidth="1"/>
    <col min="4" max="4" width="13.625" style="92" customWidth="1"/>
    <col min="5" max="5" width="8.75" style="92" customWidth="1"/>
    <col min="6" max="16384" width="9" style="93"/>
  </cols>
  <sheetData>
    <row r="1" spans="1:6" ht="27.75" customHeight="1">
      <c r="A1" s="2" t="s">
        <v>406</v>
      </c>
    </row>
    <row r="2" spans="1:6" ht="42" customHeight="1">
      <c r="A2" s="136" t="s">
        <v>299</v>
      </c>
      <c r="B2" s="137"/>
      <c r="C2" s="137"/>
      <c r="D2" s="137"/>
      <c r="E2" s="94"/>
    </row>
    <row r="3" spans="1:6" s="98" customFormat="1" ht="27.75" customHeight="1">
      <c r="A3" s="95" t="s">
        <v>356</v>
      </c>
      <c r="B3" s="96"/>
      <c r="C3" s="96"/>
      <c r="D3" s="97" t="s">
        <v>1</v>
      </c>
      <c r="E3" s="97"/>
    </row>
    <row r="4" spans="1:6" s="98" customFormat="1" ht="30.75" customHeight="1">
      <c r="A4" s="99" t="s">
        <v>300</v>
      </c>
      <c r="B4" s="100" t="s">
        <v>301</v>
      </c>
      <c r="C4" s="114" t="s">
        <v>376</v>
      </c>
      <c r="D4" s="114" t="s">
        <v>375</v>
      </c>
      <c r="E4" s="115"/>
      <c r="F4" s="116"/>
    </row>
    <row r="5" spans="1:6" s="103" customFormat="1" ht="24.75" customHeight="1">
      <c r="A5" s="101" t="s">
        <v>302</v>
      </c>
      <c r="B5" s="102">
        <f>B6+B13</f>
        <v>745135</v>
      </c>
      <c r="C5" s="102">
        <f>C6+C13</f>
        <v>801000</v>
      </c>
      <c r="D5" s="1">
        <f>(C5/B5-1)*100</f>
        <v>7.4972991471344175</v>
      </c>
      <c r="E5" s="117"/>
      <c r="F5" s="118"/>
    </row>
    <row r="6" spans="1:6" s="103" customFormat="1" ht="24.75" customHeight="1">
      <c r="A6" s="104" t="s">
        <v>303</v>
      </c>
      <c r="B6" s="102">
        <f>SUM(B7:B12)</f>
        <v>708156</v>
      </c>
      <c r="C6" s="102">
        <f>SUM(C7:C12)</f>
        <v>763400</v>
      </c>
      <c r="D6" s="1">
        <f t="shared" ref="D6:D24" si="0">(C6/B6-1)*100</f>
        <v>7.8011059710007435</v>
      </c>
      <c r="E6" s="117"/>
      <c r="F6" s="118"/>
    </row>
    <row r="7" spans="1:6" s="103" customFormat="1" ht="24.75" customHeight="1">
      <c r="A7" s="104" t="s">
        <v>378</v>
      </c>
      <c r="B7" s="106">
        <v>121608</v>
      </c>
      <c r="C7" s="106">
        <v>143000</v>
      </c>
      <c r="D7" s="1">
        <f t="shared" si="0"/>
        <v>17.590947963949731</v>
      </c>
      <c r="E7" s="117"/>
      <c r="F7" s="118"/>
    </row>
    <row r="8" spans="1:6" s="103" customFormat="1" ht="24.75" customHeight="1">
      <c r="A8" s="101" t="s">
        <v>377</v>
      </c>
      <c r="B8" s="109">
        <v>169496</v>
      </c>
      <c r="C8" s="109">
        <v>160000</v>
      </c>
      <c r="D8" s="1">
        <f t="shared" si="0"/>
        <v>-5.6024920942087109</v>
      </c>
      <c r="E8" s="117"/>
      <c r="F8" s="118"/>
    </row>
    <row r="9" spans="1:6" s="103" customFormat="1" ht="24.75" customHeight="1">
      <c r="A9" s="104" t="s">
        <v>304</v>
      </c>
      <c r="B9" s="105">
        <v>129231</v>
      </c>
      <c r="C9" s="105">
        <v>149000</v>
      </c>
      <c r="D9" s="1">
        <f t="shared" si="0"/>
        <v>15.297413159381268</v>
      </c>
      <c r="E9" s="117"/>
      <c r="F9" s="118"/>
    </row>
    <row r="10" spans="1:6" s="103" customFormat="1" ht="24.75" customHeight="1">
      <c r="A10" s="104" t="s">
        <v>305</v>
      </c>
      <c r="B10" s="106">
        <v>79352</v>
      </c>
      <c r="C10" s="106">
        <v>86000</v>
      </c>
      <c r="D10" s="1">
        <f t="shared" si="0"/>
        <v>8.3778606714386648</v>
      </c>
      <c r="E10" s="117"/>
      <c r="F10" s="118"/>
    </row>
    <row r="11" spans="1:6" s="103" customFormat="1" ht="24.75" customHeight="1">
      <c r="A11" s="104" t="s">
        <v>306</v>
      </c>
      <c r="B11" s="106">
        <v>42124</v>
      </c>
      <c r="C11" s="106">
        <v>43800</v>
      </c>
      <c r="D11" s="1">
        <f t="shared" si="0"/>
        <v>3.9787294653879091</v>
      </c>
      <c r="E11" s="117"/>
      <c r="F11" s="118"/>
    </row>
    <row r="12" spans="1:6" s="103" customFormat="1" ht="24.75" customHeight="1">
      <c r="A12" s="101" t="s">
        <v>307</v>
      </c>
      <c r="B12" s="106">
        <v>166345</v>
      </c>
      <c r="C12" s="106">
        <v>181600</v>
      </c>
      <c r="D12" s="1">
        <f t="shared" si="0"/>
        <v>9.1706994499383789</v>
      </c>
      <c r="E12" s="117"/>
      <c r="F12" s="118"/>
    </row>
    <row r="13" spans="1:6" s="103" customFormat="1" ht="24.75" customHeight="1">
      <c r="A13" s="104" t="s">
        <v>308</v>
      </c>
      <c r="B13" s="119">
        <f>B14+B15</f>
        <v>36979</v>
      </c>
      <c r="C13" s="119">
        <f>C14+C15</f>
        <v>37600</v>
      </c>
      <c r="D13" s="1">
        <f t="shared" si="0"/>
        <v>1.6793315124800534</v>
      </c>
      <c r="E13" s="117"/>
      <c r="F13" s="118"/>
    </row>
    <row r="14" spans="1:6" s="103" customFormat="1" ht="39.75" customHeight="1">
      <c r="A14" s="107" t="s">
        <v>309</v>
      </c>
      <c r="B14" s="119">
        <v>33619</v>
      </c>
      <c r="C14" s="108">
        <v>34700</v>
      </c>
      <c r="D14" s="1">
        <f t="shared" si="0"/>
        <v>3.2154436479371773</v>
      </c>
      <c r="E14" s="117"/>
      <c r="F14" s="118"/>
    </row>
    <row r="15" spans="1:6" s="103" customFormat="1" ht="39" customHeight="1">
      <c r="A15" s="107" t="s">
        <v>310</v>
      </c>
      <c r="B15" s="106">
        <v>3360</v>
      </c>
      <c r="C15" s="108">
        <v>2900</v>
      </c>
      <c r="D15" s="1">
        <f t="shared" si="0"/>
        <v>-13.690476190476186</v>
      </c>
      <c r="E15" s="117"/>
      <c r="F15" s="118"/>
    </row>
    <row r="16" spans="1:6" s="103" customFormat="1" ht="24.75" customHeight="1">
      <c r="A16" s="104" t="s">
        <v>311</v>
      </c>
      <c r="B16" s="119">
        <f>B17+B21</f>
        <v>607806</v>
      </c>
      <c r="C16" s="119">
        <f t="shared" ref="C16" si="1">C17+C21</f>
        <v>659327</v>
      </c>
      <c r="D16" s="1">
        <f t="shared" si="0"/>
        <v>8.4765533739384011</v>
      </c>
      <c r="E16" s="117"/>
      <c r="F16" s="118"/>
    </row>
    <row r="17" spans="1:7" s="103" customFormat="1" ht="24.75" customHeight="1">
      <c r="A17" s="104" t="s">
        <v>312</v>
      </c>
      <c r="B17" s="119">
        <f>B18+B20+B19</f>
        <v>294931</v>
      </c>
      <c r="C17" s="119">
        <f t="shared" ref="C17" si="2">C18+C20+C19</f>
        <v>306827</v>
      </c>
      <c r="D17" s="1">
        <f t="shared" si="0"/>
        <v>4.0334857983731709</v>
      </c>
      <c r="E17" s="117"/>
      <c r="F17" s="118"/>
    </row>
    <row r="18" spans="1:7" s="103" customFormat="1" ht="24.75" customHeight="1">
      <c r="A18" s="104" t="s">
        <v>380</v>
      </c>
      <c r="B18" s="109">
        <v>121608</v>
      </c>
      <c r="C18" s="108">
        <v>143000</v>
      </c>
      <c r="D18" s="1">
        <f t="shared" si="0"/>
        <v>17.590947963949731</v>
      </c>
      <c r="E18" s="117"/>
      <c r="F18" s="118"/>
    </row>
    <row r="19" spans="1:7" s="103" customFormat="1" ht="24.75" customHeight="1">
      <c r="A19" s="104" t="s">
        <v>379</v>
      </c>
      <c r="B19" s="109">
        <v>169496</v>
      </c>
      <c r="C19" s="108">
        <v>160000</v>
      </c>
      <c r="D19" s="1">
        <f t="shared" si="0"/>
        <v>-5.6024920942087109</v>
      </c>
      <c r="E19" s="117"/>
      <c r="F19" s="118"/>
    </row>
    <row r="20" spans="1:7" s="103" customFormat="1" ht="24.75" customHeight="1">
      <c r="A20" s="104" t="s">
        <v>313</v>
      </c>
      <c r="B20" s="106">
        <v>3827</v>
      </c>
      <c r="C20" s="108">
        <v>3827</v>
      </c>
      <c r="D20" s="1">
        <f t="shared" si="0"/>
        <v>0</v>
      </c>
      <c r="E20" s="117"/>
      <c r="F20" s="118"/>
    </row>
    <row r="21" spans="1:7" s="103" customFormat="1" ht="24.75" customHeight="1">
      <c r="A21" s="104" t="s">
        <v>314</v>
      </c>
      <c r="B21" s="109">
        <f>B22+B23</f>
        <v>312875</v>
      </c>
      <c r="C21" s="109">
        <f>C22+C23</f>
        <v>352500</v>
      </c>
      <c r="D21" s="1">
        <f t="shared" si="0"/>
        <v>12.664802237315232</v>
      </c>
      <c r="E21" s="117"/>
      <c r="F21" s="118"/>
    </row>
    <row r="22" spans="1:7" s="103" customFormat="1" ht="24.75" customHeight="1">
      <c r="A22" s="104" t="s">
        <v>315</v>
      </c>
      <c r="B22" s="106">
        <v>193847</v>
      </c>
      <c r="C22" s="108">
        <v>223500</v>
      </c>
      <c r="D22" s="1">
        <f t="shared" si="0"/>
        <v>15.297115766558168</v>
      </c>
      <c r="E22" s="117"/>
      <c r="F22" s="118"/>
    </row>
    <row r="23" spans="1:7" s="103" customFormat="1" ht="24.75" customHeight="1">
      <c r="A23" s="104" t="s">
        <v>316</v>
      </c>
      <c r="B23" s="106">
        <v>119028</v>
      </c>
      <c r="C23" s="108">
        <v>129000</v>
      </c>
      <c r="D23" s="1">
        <f t="shared" si="0"/>
        <v>8.3778606714386648</v>
      </c>
      <c r="E23" s="117"/>
      <c r="F23" s="118"/>
    </row>
    <row r="24" spans="1:7" s="103" customFormat="1" ht="24.75" customHeight="1">
      <c r="A24" s="104" t="s">
        <v>317</v>
      </c>
      <c r="B24" s="108">
        <f>B5+B16</f>
        <v>1352941</v>
      </c>
      <c r="C24" s="108">
        <f>C5+C16</f>
        <v>1460327</v>
      </c>
      <c r="D24" s="1">
        <f t="shared" si="0"/>
        <v>7.9372271222470259</v>
      </c>
      <c r="E24" s="117"/>
      <c r="F24" s="118"/>
      <c r="G24" s="28"/>
    </row>
    <row r="25" spans="1:7" s="103" customFormat="1">
      <c r="A25" s="92"/>
      <c r="B25" s="110"/>
      <c r="C25" s="110"/>
      <c r="D25" s="92"/>
      <c r="E25" s="92"/>
      <c r="G25" s="28"/>
    </row>
    <row r="26" spans="1:7" s="103" customFormat="1">
      <c r="A26" s="92"/>
      <c r="B26" s="110"/>
      <c r="C26" s="110"/>
      <c r="D26" s="92"/>
      <c r="E26" s="92"/>
      <c r="G26" s="28"/>
    </row>
    <row r="27" spans="1:7" s="103" customFormat="1">
      <c r="A27" s="92"/>
      <c r="B27" s="110"/>
      <c r="C27" s="110"/>
      <c r="D27" s="92"/>
      <c r="E27" s="92"/>
    </row>
    <row r="28" spans="1:7" s="103" customFormat="1">
      <c r="A28" s="92"/>
      <c r="B28" s="110"/>
      <c r="C28" s="110"/>
      <c r="D28" s="92"/>
      <c r="E28" s="92"/>
    </row>
    <row r="29" spans="1:7" s="103" customFormat="1">
      <c r="A29" s="92"/>
      <c r="B29" s="110"/>
      <c r="C29" s="110"/>
      <c r="D29" s="92"/>
      <c r="E29" s="92"/>
    </row>
    <row r="30" spans="1:7" s="103" customFormat="1">
      <c r="A30" s="92"/>
      <c r="B30" s="110"/>
      <c r="C30" s="110"/>
      <c r="D30" s="92"/>
      <c r="E30" s="92"/>
    </row>
    <row r="31" spans="1:7" s="103" customFormat="1">
      <c r="A31" s="92"/>
      <c r="B31" s="110"/>
      <c r="C31" s="110"/>
      <c r="D31" s="92"/>
      <c r="E31" s="92"/>
    </row>
    <row r="32" spans="1:7" s="103" customFormat="1">
      <c r="A32" s="92"/>
      <c r="B32" s="110"/>
      <c r="C32" s="110"/>
      <c r="D32" s="92"/>
      <c r="E32" s="92"/>
    </row>
    <row r="33" spans="1:5" s="103" customFormat="1">
      <c r="A33" s="92"/>
      <c r="B33" s="110"/>
      <c r="C33" s="110"/>
      <c r="D33" s="92"/>
      <c r="E33" s="92"/>
    </row>
    <row r="34" spans="1:5" s="103" customFormat="1">
      <c r="A34" s="92"/>
      <c r="B34" s="110"/>
      <c r="C34" s="110"/>
      <c r="D34" s="92"/>
      <c r="E34" s="92"/>
    </row>
    <row r="35" spans="1:5" s="103" customFormat="1">
      <c r="A35" s="92"/>
      <c r="B35" s="110"/>
      <c r="C35" s="110"/>
      <c r="D35" s="92"/>
      <c r="E35" s="92"/>
    </row>
    <row r="36" spans="1:5" s="103" customFormat="1">
      <c r="A36" s="92"/>
      <c r="B36" s="110"/>
      <c r="C36" s="110"/>
      <c r="D36" s="92"/>
      <c r="E36" s="92"/>
    </row>
    <row r="37" spans="1:5" s="103" customFormat="1">
      <c r="A37" s="92"/>
      <c r="B37" s="110"/>
      <c r="C37" s="110"/>
      <c r="D37" s="92"/>
      <c r="E37" s="92"/>
    </row>
    <row r="38" spans="1:5" s="103" customFormat="1">
      <c r="A38" s="92"/>
      <c r="B38" s="110"/>
      <c r="C38" s="110"/>
      <c r="D38" s="92"/>
      <c r="E38" s="92"/>
    </row>
    <row r="39" spans="1:5" s="103" customFormat="1">
      <c r="A39" s="92"/>
      <c r="B39" s="110"/>
      <c r="C39" s="110"/>
      <c r="D39" s="92"/>
      <c r="E39" s="92"/>
    </row>
    <row r="40" spans="1:5" s="103" customFormat="1">
      <c r="A40" s="92"/>
      <c r="B40" s="110"/>
      <c r="C40" s="110"/>
      <c r="D40" s="92"/>
      <c r="E40" s="92"/>
    </row>
    <row r="41" spans="1:5" s="103" customFormat="1">
      <c r="A41" s="92"/>
      <c r="B41" s="110"/>
      <c r="C41" s="110"/>
      <c r="D41" s="92"/>
      <c r="E41" s="92"/>
    </row>
    <row r="42" spans="1:5" s="103" customFormat="1">
      <c r="A42" s="92"/>
      <c r="B42" s="110"/>
      <c r="C42" s="110"/>
      <c r="D42" s="92"/>
      <c r="E42" s="92"/>
    </row>
    <row r="43" spans="1:5" s="103" customFormat="1">
      <c r="A43" s="92"/>
      <c r="B43" s="110"/>
      <c r="C43" s="110"/>
      <c r="D43" s="92"/>
      <c r="E43" s="92"/>
    </row>
    <row r="44" spans="1:5" s="103" customFormat="1">
      <c r="A44" s="92"/>
      <c r="B44" s="110"/>
      <c r="C44" s="110"/>
      <c r="D44" s="92"/>
      <c r="E44" s="92"/>
    </row>
    <row r="45" spans="1:5" s="103" customFormat="1">
      <c r="A45" s="92"/>
      <c r="B45" s="110"/>
      <c r="C45" s="110"/>
      <c r="D45" s="92"/>
      <c r="E45" s="92"/>
    </row>
    <row r="46" spans="1:5" s="103" customFormat="1">
      <c r="A46" s="92"/>
      <c r="B46" s="110"/>
      <c r="C46" s="110"/>
      <c r="D46" s="92"/>
      <c r="E46" s="92"/>
    </row>
    <row r="47" spans="1:5" s="103" customFormat="1">
      <c r="A47" s="92"/>
      <c r="B47" s="110"/>
      <c r="C47" s="110"/>
      <c r="D47" s="92"/>
      <c r="E47" s="92"/>
    </row>
  </sheetData>
  <mergeCells count="1">
    <mergeCell ref="A2:D2"/>
  </mergeCells>
  <phoneticPr fontId="19" type="noConversion"/>
  <printOptions horizontalCentered="1"/>
  <pageMargins left="0.43307086614173229" right="0.19685039370078741" top="0.9055118110236221" bottom="0.78740157480314965" header="0" footer="0.78740157480314965"/>
  <pageSetup paperSize="9" orientation="portrait" r:id="rId1"/>
  <headerFooter alignWithMargins="0">
    <oddFooter>第 &amp;P 页</oddFooter>
  </headerFooter>
</worksheet>
</file>

<file path=xl/worksheets/sheet10.xml><?xml version="1.0" encoding="utf-8"?>
<worksheet xmlns="http://schemas.openxmlformats.org/spreadsheetml/2006/main" xmlns:r="http://schemas.openxmlformats.org/officeDocument/2006/relationships">
  <dimension ref="A1:D29"/>
  <sheetViews>
    <sheetView showGridLines="0" showZeros="0" workbookViewId="0">
      <pane xSplit="1" ySplit="4" topLeftCell="B5" activePane="bottomRight" state="frozen"/>
      <selection activeCell="A9" sqref="A9"/>
      <selection pane="topRight" activeCell="A9" sqref="A9"/>
      <selection pane="bottomLeft" activeCell="A9" sqref="A9"/>
      <selection pane="bottomRight" activeCell="A9" sqref="A9"/>
    </sheetView>
  </sheetViews>
  <sheetFormatPr defaultRowHeight="14.25"/>
  <cols>
    <col min="1" max="1" width="45.25" style="29" customWidth="1"/>
    <col min="2" max="2" width="12.875" style="29" customWidth="1"/>
    <col min="3" max="3" width="13.75" style="29" customWidth="1"/>
    <col min="4" max="4" width="13.625" style="15" customWidth="1"/>
    <col min="5" max="16384" width="9" style="16"/>
  </cols>
  <sheetData>
    <row r="1" spans="1:4" ht="27.75" customHeight="1">
      <c r="A1" s="14" t="s">
        <v>216</v>
      </c>
    </row>
    <row r="2" spans="1:4" ht="42" customHeight="1">
      <c r="A2" s="148" t="s">
        <v>417</v>
      </c>
      <c r="B2" s="148"/>
      <c r="C2" s="148"/>
      <c r="D2" s="148"/>
    </row>
    <row r="3" spans="1:4" s="19" customFormat="1" ht="27.75" customHeight="1">
      <c r="A3" s="17" t="s">
        <v>356</v>
      </c>
      <c r="B3" s="68"/>
      <c r="C3" s="68"/>
      <c r="D3" s="18" t="s">
        <v>1</v>
      </c>
    </row>
    <row r="4" spans="1:4" s="19" customFormat="1" ht="33" customHeight="1">
      <c r="A4" s="69" t="s">
        <v>258</v>
      </c>
      <c r="B4" s="20" t="s">
        <v>289</v>
      </c>
      <c r="C4" s="21" t="s">
        <v>290</v>
      </c>
      <c r="D4" s="21" t="s">
        <v>259</v>
      </c>
    </row>
    <row r="5" spans="1:4" s="23" customFormat="1" ht="32.25" customHeight="1">
      <c r="A5" s="24" t="s">
        <v>260</v>
      </c>
      <c r="B5" s="27">
        <f>SUM(B6:B8)</f>
        <v>3538</v>
      </c>
      <c r="C5" s="27">
        <f>SUM(C6:C8)</f>
        <v>2900</v>
      </c>
      <c r="D5" s="22">
        <f>(C5/B5-1)*100</f>
        <v>-18.032786885245898</v>
      </c>
    </row>
    <row r="6" spans="1:4" s="23" customFormat="1" ht="32.25" customHeight="1">
      <c r="A6" s="24" t="s">
        <v>261</v>
      </c>
      <c r="B6" s="25">
        <v>425</v>
      </c>
      <c r="C6" s="70">
        <v>400</v>
      </c>
      <c r="D6" s="22">
        <f>(C6/B6-1)*100</f>
        <v>-5.8823529411764719</v>
      </c>
    </row>
    <row r="7" spans="1:4" s="23" customFormat="1" ht="32.25" customHeight="1">
      <c r="A7" s="24" t="s">
        <v>262</v>
      </c>
      <c r="B7" s="25">
        <v>521</v>
      </c>
      <c r="C7" s="70">
        <v>500</v>
      </c>
      <c r="D7" s="22">
        <f t="shared" ref="D7:D8" si="0">(C7/B7-1)*100</f>
        <v>-4.0307101727447225</v>
      </c>
    </row>
    <row r="8" spans="1:4" s="23" customFormat="1" ht="32.25" customHeight="1">
      <c r="A8" s="24" t="s">
        <v>263</v>
      </c>
      <c r="B8" s="25">
        <v>2592</v>
      </c>
      <c r="C8" s="70">
        <v>2000</v>
      </c>
      <c r="D8" s="22">
        <f t="shared" si="0"/>
        <v>-22.839506172839506</v>
      </c>
    </row>
    <row r="9" spans="1:4" s="23" customFormat="1">
      <c r="A9" s="15"/>
      <c r="B9" s="15"/>
      <c r="C9" s="15"/>
      <c r="D9" s="15"/>
    </row>
    <row r="10" spans="1:4" s="23" customFormat="1">
      <c r="A10" s="15"/>
      <c r="B10" s="15"/>
      <c r="C10" s="15"/>
      <c r="D10" s="15"/>
    </row>
    <row r="11" spans="1:4" s="23" customFormat="1">
      <c r="A11" s="15"/>
      <c r="B11" s="15"/>
      <c r="C11" s="15"/>
      <c r="D11" s="15"/>
    </row>
    <row r="12" spans="1:4" s="23" customFormat="1">
      <c r="A12" s="15"/>
      <c r="B12" s="15"/>
      <c r="C12" s="15"/>
      <c r="D12" s="15"/>
    </row>
    <row r="13" spans="1:4" s="23" customFormat="1">
      <c r="A13" s="15"/>
      <c r="B13" s="15"/>
      <c r="C13" s="15"/>
      <c r="D13" s="15"/>
    </row>
    <row r="14" spans="1:4" s="23" customFormat="1">
      <c r="A14" s="15"/>
      <c r="B14" s="15"/>
      <c r="C14" s="15"/>
      <c r="D14" s="15"/>
    </row>
    <row r="15" spans="1:4" s="23" customFormat="1">
      <c r="A15" s="15"/>
      <c r="B15" s="15"/>
      <c r="C15" s="71"/>
      <c r="D15" s="15"/>
    </row>
    <row r="16" spans="1:4" s="23" customFormat="1">
      <c r="A16" s="15"/>
      <c r="B16" s="15"/>
      <c r="C16" s="15"/>
      <c r="D16" s="15"/>
    </row>
    <row r="17" spans="1:4" s="23" customFormat="1">
      <c r="A17" s="15"/>
      <c r="B17" s="15"/>
      <c r="C17" s="15"/>
      <c r="D17" s="15"/>
    </row>
    <row r="18" spans="1:4" s="23" customFormat="1">
      <c r="A18" s="15"/>
      <c r="B18" s="15"/>
      <c r="C18" s="15"/>
      <c r="D18" s="15"/>
    </row>
    <row r="19" spans="1:4" s="23" customFormat="1">
      <c r="A19" s="15"/>
      <c r="B19" s="15"/>
      <c r="C19" s="15"/>
      <c r="D19" s="15"/>
    </row>
    <row r="20" spans="1:4" s="23" customFormat="1">
      <c r="A20" s="15"/>
      <c r="B20" s="15"/>
      <c r="C20" s="15"/>
      <c r="D20" s="15"/>
    </row>
    <row r="21" spans="1:4" s="23" customFormat="1">
      <c r="A21" s="15"/>
      <c r="B21" s="15"/>
      <c r="C21" s="15"/>
      <c r="D21" s="15"/>
    </row>
    <row r="22" spans="1:4" s="23" customFormat="1">
      <c r="A22" s="15"/>
      <c r="B22" s="15"/>
      <c r="C22" s="15"/>
      <c r="D22" s="15"/>
    </row>
    <row r="23" spans="1:4" s="23" customFormat="1">
      <c r="A23" s="15"/>
      <c r="B23" s="15"/>
      <c r="C23" s="15"/>
      <c r="D23" s="15"/>
    </row>
    <row r="24" spans="1:4" s="23" customFormat="1">
      <c r="A24" s="15"/>
      <c r="B24" s="15"/>
      <c r="C24" s="15"/>
      <c r="D24" s="15"/>
    </row>
    <row r="25" spans="1:4" s="23" customFormat="1">
      <c r="A25" s="15"/>
      <c r="B25" s="15"/>
      <c r="C25" s="15"/>
      <c r="D25" s="15"/>
    </row>
    <row r="26" spans="1:4" s="23" customFormat="1">
      <c r="A26" s="15"/>
      <c r="B26" s="15"/>
      <c r="C26" s="15"/>
      <c r="D26" s="15"/>
    </row>
    <row r="27" spans="1:4" s="23" customFormat="1">
      <c r="A27" s="15"/>
      <c r="B27" s="15"/>
      <c r="C27" s="15"/>
      <c r="D27" s="15"/>
    </row>
    <row r="28" spans="1:4" s="23" customFormat="1">
      <c r="A28" s="15"/>
      <c r="B28" s="15"/>
      <c r="C28" s="15"/>
      <c r="D28" s="15"/>
    </row>
    <row r="29" spans="1:4" s="23" customFormat="1">
      <c r="A29" s="15"/>
      <c r="B29" s="15"/>
      <c r="C29" s="15"/>
      <c r="D29" s="15"/>
    </row>
  </sheetData>
  <mergeCells count="1">
    <mergeCell ref="A2:D2"/>
  </mergeCells>
  <phoneticPr fontId="35" type="noConversion"/>
  <printOptions horizontalCentered="1"/>
  <pageMargins left="0.23622047244094491" right="0.19685039370078741" top="0.9055118110236221" bottom="0.78740157480314965" header="0" footer="0.7874015748031496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dimension ref="A1:D33"/>
  <sheetViews>
    <sheetView showGridLines="0" showZeros="0" workbookViewId="0">
      <pane xSplit="1" ySplit="4" topLeftCell="B5" activePane="bottomRight" state="frozen"/>
      <selection activeCell="A9" sqref="A9"/>
      <selection pane="topRight" activeCell="A9" sqref="A9"/>
      <selection pane="bottomLeft" activeCell="A9" sqref="A9"/>
      <selection pane="bottomRight" activeCell="A9" sqref="A9"/>
    </sheetView>
  </sheetViews>
  <sheetFormatPr defaultRowHeight="14.25"/>
  <cols>
    <col min="1" max="1" width="45.25" style="29" customWidth="1"/>
    <col min="2" max="2" width="12.875" style="29" customWidth="1"/>
    <col min="3" max="3" width="13.75" style="29" customWidth="1"/>
    <col min="4" max="4" width="13.625" style="15" customWidth="1"/>
    <col min="5" max="16384" width="9" style="16"/>
  </cols>
  <sheetData>
    <row r="1" spans="1:4" ht="27.75" customHeight="1">
      <c r="A1" s="14" t="s">
        <v>427</v>
      </c>
    </row>
    <row r="2" spans="1:4" ht="42" customHeight="1">
      <c r="A2" s="148" t="s">
        <v>419</v>
      </c>
      <c r="B2" s="148"/>
      <c r="C2" s="148"/>
      <c r="D2" s="148"/>
    </row>
    <row r="3" spans="1:4" s="19" customFormat="1" ht="27.75" customHeight="1">
      <c r="A3" s="17" t="s">
        <v>384</v>
      </c>
      <c r="B3" s="68"/>
      <c r="C3" s="68"/>
      <c r="D3" s="18" t="s">
        <v>1</v>
      </c>
    </row>
    <row r="4" spans="1:4" s="19" customFormat="1" ht="33" customHeight="1">
      <c r="A4" s="69" t="s">
        <v>258</v>
      </c>
      <c r="B4" s="20" t="s">
        <v>289</v>
      </c>
      <c r="C4" s="21" t="s">
        <v>290</v>
      </c>
      <c r="D4" s="21" t="s">
        <v>259</v>
      </c>
    </row>
    <row r="5" spans="1:4" s="23" customFormat="1" ht="32.25" customHeight="1">
      <c r="A5" s="24" t="s">
        <v>418</v>
      </c>
      <c r="B5" s="27">
        <f>SUM(B6:B11)</f>
        <v>7932</v>
      </c>
      <c r="C5" s="27">
        <f>SUM(C6:C10)</f>
        <v>7573</v>
      </c>
      <c r="D5" s="22">
        <f t="shared" ref="D5:D10" si="0">(C5/B5-1)*100</f>
        <v>-4.5259707513867875</v>
      </c>
    </row>
    <row r="6" spans="1:4" s="23" customFormat="1" ht="32.25" customHeight="1">
      <c r="A6" s="24" t="s">
        <v>385</v>
      </c>
      <c r="B6" s="25">
        <v>533</v>
      </c>
      <c r="C6" s="70">
        <v>300</v>
      </c>
      <c r="D6" s="22">
        <f t="shared" si="0"/>
        <v>-43.714821763602252</v>
      </c>
    </row>
    <row r="7" spans="1:4" s="23" customFormat="1" ht="32.25" customHeight="1">
      <c r="A7" s="24" t="s">
        <v>386</v>
      </c>
      <c r="B7" s="25">
        <v>319</v>
      </c>
      <c r="C7" s="70">
        <v>405</v>
      </c>
      <c r="D7" s="22">
        <f t="shared" si="0"/>
        <v>26.959247648902828</v>
      </c>
    </row>
    <row r="8" spans="1:4" s="23" customFormat="1" ht="32.25" customHeight="1">
      <c r="A8" s="24" t="s">
        <v>394</v>
      </c>
      <c r="B8" s="25"/>
      <c r="C8" s="70">
        <v>100</v>
      </c>
      <c r="D8" s="22"/>
    </row>
    <row r="9" spans="1:4" s="23" customFormat="1" ht="35.25" customHeight="1">
      <c r="A9" s="26" t="s">
        <v>393</v>
      </c>
      <c r="B9" s="25">
        <v>2946</v>
      </c>
      <c r="C9" s="70">
        <v>1879</v>
      </c>
      <c r="D9" s="22">
        <f t="shared" si="0"/>
        <v>-36.218601493550572</v>
      </c>
    </row>
    <row r="10" spans="1:4" s="23" customFormat="1" ht="35.25" customHeight="1">
      <c r="A10" s="26" t="s">
        <v>396</v>
      </c>
      <c r="B10" s="25">
        <v>4109</v>
      </c>
      <c r="C10" s="70">
        <v>4889</v>
      </c>
      <c r="D10" s="22">
        <f t="shared" si="0"/>
        <v>18.982720856656108</v>
      </c>
    </row>
    <row r="11" spans="1:4" s="23" customFormat="1" ht="36" customHeight="1">
      <c r="A11" s="26" t="s">
        <v>424</v>
      </c>
      <c r="B11" s="25">
        <v>25</v>
      </c>
      <c r="C11" s="70"/>
      <c r="D11" s="22"/>
    </row>
    <row r="12" spans="1:4" s="23" customFormat="1">
      <c r="A12" s="15" t="s">
        <v>338</v>
      </c>
      <c r="B12" s="15"/>
      <c r="C12" s="15"/>
      <c r="D12" s="15"/>
    </row>
    <row r="13" spans="1:4" s="23" customFormat="1">
      <c r="A13" s="15"/>
      <c r="B13" s="15"/>
      <c r="C13" s="15"/>
      <c r="D13" s="15"/>
    </row>
    <row r="14" spans="1:4" s="23" customFormat="1">
      <c r="A14" s="15"/>
      <c r="B14" s="15"/>
      <c r="C14" s="15"/>
      <c r="D14" s="15"/>
    </row>
    <row r="15" spans="1:4" s="23" customFormat="1">
      <c r="A15" s="15"/>
      <c r="B15" s="15"/>
      <c r="C15" s="15"/>
      <c r="D15" s="15"/>
    </row>
    <row r="16" spans="1:4" s="23" customFormat="1">
      <c r="A16" s="15"/>
      <c r="B16" s="15"/>
      <c r="C16" s="15"/>
      <c r="D16" s="15"/>
    </row>
    <row r="17" spans="1:4" s="23" customFormat="1">
      <c r="A17" s="15"/>
      <c r="B17" s="15"/>
      <c r="C17" s="15"/>
      <c r="D17" s="15"/>
    </row>
    <row r="18" spans="1:4" s="23" customFormat="1">
      <c r="A18" s="15"/>
      <c r="B18" s="15"/>
      <c r="C18" s="15"/>
      <c r="D18" s="15"/>
    </row>
    <row r="19" spans="1:4" s="23" customFormat="1">
      <c r="A19" s="15"/>
      <c r="B19" s="15"/>
      <c r="C19" s="71"/>
      <c r="D19" s="15"/>
    </row>
    <row r="20" spans="1:4" s="23" customFormat="1">
      <c r="A20" s="15"/>
      <c r="B20" s="15"/>
      <c r="C20" s="15"/>
      <c r="D20" s="15"/>
    </row>
    <row r="21" spans="1:4" s="23" customFormat="1">
      <c r="A21" s="15"/>
      <c r="B21" s="15"/>
      <c r="C21" s="15"/>
      <c r="D21" s="15"/>
    </row>
    <row r="22" spans="1:4" s="23" customFormat="1">
      <c r="A22" s="15"/>
      <c r="B22" s="15"/>
      <c r="C22" s="15"/>
      <c r="D22" s="15"/>
    </row>
    <row r="23" spans="1:4" s="23" customFormat="1">
      <c r="A23" s="15"/>
      <c r="B23" s="15"/>
      <c r="C23" s="15"/>
      <c r="D23" s="15"/>
    </row>
    <row r="24" spans="1:4" s="23" customFormat="1">
      <c r="A24" s="15"/>
      <c r="B24" s="15"/>
      <c r="C24" s="15"/>
      <c r="D24" s="15"/>
    </row>
    <row r="25" spans="1:4" s="23" customFormat="1">
      <c r="A25" s="15"/>
      <c r="B25" s="15"/>
      <c r="C25" s="15"/>
      <c r="D25" s="15"/>
    </row>
    <row r="26" spans="1:4" s="23" customFormat="1">
      <c r="A26" s="15"/>
      <c r="B26" s="15"/>
      <c r="C26" s="15"/>
      <c r="D26" s="15"/>
    </row>
    <row r="27" spans="1:4" s="23" customFormat="1">
      <c r="A27" s="15"/>
      <c r="B27" s="15"/>
      <c r="C27" s="15"/>
      <c r="D27" s="15"/>
    </row>
    <row r="28" spans="1:4" s="23" customFormat="1">
      <c r="A28" s="15"/>
      <c r="B28" s="15"/>
      <c r="C28" s="15"/>
      <c r="D28" s="15"/>
    </row>
    <row r="29" spans="1:4" s="23" customFormat="1">
      <c r="A29" s="15"/>
      <c r="B29" s="15"/>
      <c r="C29" s="15"/>
      <c r="D29" s="15"/>
    </row>
    <row r="30" spans="1:4" s="23" customFormat="1">
      <c r="A30" s="15"/>
      <c r="B30" s="15"/>
      <c r="C30" s="15"/>
      <c r="D30" s="15"/>
    </row>
    <row r="31" spans="1:4" s="23" customFormat="1">
      <c r="A31" s="15"/>
      <c r="B31" s="15"/>
      <c r="C31" s="15"/>
      <c r="D31" s="15"/>
    </row>
    <row r="32" spans="1:4" s="23" customFormat="1">
      <c r="A32" s="15"/>
      <c r="B32" s="15"/>
      <c r="C32" s="15"/>
      <c r="D32" s="15"/>
    </row>
    <row r="33" spans="1:4" s="23" customFormat="1">
      <c r="A33" s="15"/>
      <c r="B33" s="15"/>
      <c r="C33" s="15"/>
      <c r="D33" s="15"/>
    </row>
  </sheetData>
  <mergeCells count="1">
    <mergeCell ref="A2:D2"/>
  </mergeCells>
  <phoneticPr fontId="19" type="noConversion"/>
  <printOptions horizontalCentered="1"/>
  <pageMargins left="0.23622047244094491" right="0.19685039370078741" top="0.9055118110236221" bottom="0.78740157480314965" header="0" footer="0.7874015748031496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dimension ref="A1:B29"/>
  <sheetViews>
    <sheetView showGridLines="0" showZeros="0" workbookViewId="0">
      <pane xSplit="1" ySplit="4" topLeftCell="B5" activePane="bottomRight" state="frozen"/>
      <selection activeCell="A9" sqref="A9"/>
      <selection pane="topRight" activeCell="A9" sqref="A9"/>
      <selection pane="bottomLeft" activeCell="A9" sqref="A9"/>
      <selection pane="bottomRight" activeCell="A9" sqref="A9"/>
    </sheetView>
  </sheetViews>
  <sheetFormatPr defaultRowHeight="14.25"/>
  <cols>
    <col min="1" max="1" width="45.25" style="29" customWidth="1"/>
    <col min="2" max="2" width="22.75" style="29" customWidth="1"/>
    <col min="3" max="16384" width="9" style="16"/>
  </cols>
  <sheetData>
    <row r="1" spans="1:2" ht="27.75" customHeight="1">
      <c r="A1" s="14" t="s">
        <v>428</v>
      </c>
    </row>
    <row r="2" spans="1:2" ht="42" customHeight="1">
      <c r="A2" s="148" t="s">
        <v>403</v>
      </c>
      <c r="B2" s="148"/>
    </row>
    <row r="3" spans="1:2" s="19" customFormat="1" ht="27.75" customHeight="1">
      <c r="A3" s="17" t="s">
        <v>356</v>
      </c>
      <c r="B3" s="121" t="s">
        <v>405</v>
      </c>
    </row>
    <row r="4" spans="1:2" s="19" customFormat="1" ht="33" customHeight="1">
      <c r="A4" s="69" t="s">
        <v>258</v>
      </c>
      <c r="B4" s="21" t="s">
        <v>398</v>
      </c>
    </row>
    <row r="5" spans="1:2" s="23" customFormat="1" ht="32.25" customHeight="1">
      <c r="A5" s="24" t="s">
        <v>404</v>
      </c>
      <c r="B5" s="27">
        <v>851</v>
      </c>
    </row>
    <row r="6" spans="1:2" s="23" customFormat="1" ht="32.25" customHeight="1">
      <c r="A6" s="24" t="s">
        <v>415</v>
      </c>
      <c r="B6" s="70">
        <v>450</v>
      </c>
    </row>
    <row r="7" spans="1:2" s="23" customFormat="1" ht="32.25" customHeight="1">
      <c r="A7" s="24" t="s">
        <v>416</v>
      </c>
      <c r="B7" s="70">
        <v>1301</v>
      </c>
    </row>
    <row r="8" spans="1:2" s="23" customFormat="1">
      <c r="A8" s="15"/>
      <c r="B8" s="15"/>
    </row>
    <row r="9" spans="1:2" s="23" customFormat="1">
      <c r="A9" s="15"/>
      <c r="B9" s="15"/>
    </row>
    <row r="10" spans="1:2" s="23" customFormat="1">
      <c r="A10" s="15"/>
      <c r="B10" s="15"/>
    </row>
    <row r="11" spans="1:2" s="23" customFormat="1">
      <c r="A11" s="15"/>
      <c r="B11" s="15"/>
    </row>
    <row r="12" spans="1:2" s="23" customFormat="1">
      <c r="A12" s="15"/>
      <c r="B12" s="15"/>
    </row>
    <row r="13" spans="1:2" s="23" customFormat="1">
      <c r="A13" s="15"/>
      <c r="B13" s="15"/>
    </row>
    <row r="14" spans="1:2" s="23" customFormat="1">
      <c r="A14" s="15"/>
      <c r="B14" s="15"/>
    </row>
    <row r="15" spans="1:2" s="23" customFormat="1">
      <c r="A15" s="15"/>
      <c r="B15" s="71"/>
    </row>
    <row r="16" spans="1:2" s="23" customFormat="1">
      <c r="A16" s="15"/>
      <c r="B16" s="15"/>
    </row>
    <row r="17" spans="1:2" s="23" customFormat="1">
      <c r="A17" s="15"/>
      <c r="B17" s="15"/>
    </row>
    <row r="18" spans="1:2" s="23" customFormat="1">
      <c r="A18" s="15"/>
      <c r="B18" s="15"/>
    </row>
    <row r="19" spans="1:2" s="23" customFormat="1">
      <c r="A19" s="15"/>
      <c r="B19" s="15"/>
    </row>
    <row r="20" spans="1:2" s="23" customFormat="1">
      <c r="A20" s="15"/>
      <c r="B20" s="15"/>
    </row>
    <row r="21" spans="1:2" s="23" customFormat="1">
      <c r="A21" s="15"/>
      <c r="B21" s="15"/>
    </row>
    <row r="22" spans="1:2" s="23" customFormat="1">
      <c r="A22" s="15"/>
      <c r="B22" s="15"/>
    </row>
    <row r="23" spans="1:2" s="23" customFormat="1">
      <c r="A23" s="15"/>
      <c r="B23" s="15"/>
    </row>
    <row r="24" spans="1:2" s="23" customFormat="1">
      <c r="A24" s="15"/>
      <c r="B24" s="15"/>
    </row>
    <row r="25" spans="1:2" s="23" customFormat="1">
      <c r="A25" s="15"/>
      <c r="B25" s="15"/>
    </row>
    <row r="26" spans="1:2" s="23" customFormat="1">
      <c r="A26" s="15"/>
      <c r="B26" s="15"/>
    </row>
    <row r="27" spans="1:2" s="23" customFormat="1">
      <c r="A27" s="15"/>
      <c r="B27" s="15"/>
    </row>
    <row r="28" spans="1:2" s="23" customFormat="1">
      <c r="A28" s="15"/>
      <c r="B28" s="15"/>
    </row>
    <row r="29" spans="1:2" s="23" customFormat="1">
      <c r="A29" s="15"/>
      <c r="B29" s="15"/>
    </row>
  </sheetData>
  <mergeCells count="1">
    <mergeCell ref="A2:B2"/>
  </mergeCells>
  <phoneticPr fontId="35" type="noConversion"/>
  <printOptions horizontalCentered="1"/>
  <pageMargins left="0.23622047244094491" right="0.19685039370078741" top="0.9055118110236221" bottom="0.78740157480314965" header="0" footer="0.7874015748031496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dimension ref="A1:B7"/>
  <sheetViews>
    <sheetView workbookViewId="0">
      <selection activeCell="A7" sqref="A7"/>
    </sheetView>
  </sheetViews>
  <sheetFormatPr defaultColWidth="9.125" defaultRowHeight="13.5"/>
  <cols>
    <col min="1" max="1" width="33.5" style="122" customWidth="1"/>
    <col min="2" max="2" width="33.125" style="122" customWidth="1"/>
    <col min="3" max="248" width="9.125" style="122"/>
    <col min="249" max="249" width="33.5" style="122" customWidth="1"/>
    <col min="250" max="257" width="12.625" style="122" customWidth="1"/>
    <col min="258" max="258" width="12.125" style="122" customWidth="1"/>
    <col min="259" max="504" width="9.125" style="122"/>
    <col min="505" max="505" width="33.5" style="122" customWidth="1"/>
    <col min="506" max="513" width="12.625" style="122" customWidth="1"/>
    <col min="514" max="514" width="12.125" style="122" customWidth="1"/>
    <col min="515" max="760" width="9.125" style="122"/>
    <col min="761" max="761" width="33.5" style="122" customWidth="1"/>
    <col min="762" max="769" width="12.625" style="122" customWidth="1"/>
    <col min="770" max="770" width="12.125" style="122" customWidth="1"/>
    <col min="771" max="1016" width="9.125" style="122"/>
    <col min="1017" max="1017" width="33.5" style="122" customWidth="1"/>
    <col min="1018" max="1025" width="12.625" style="122" customWidth="1"/>
    <col min="1026" max="1026" width="12.125" style="122" customWidth="1"/>
    <col min="1027" max="1272" width="9.125" style="122"/>
    <col min="1273" max="1273" width="33.5" style="122" customWidth="1"/>
    <col min="1274" max="1281" width="12.625" style="122" customWidth="1"/>
    <col min="1282" max="1282" width="12.125" style="122" customWidth="1"/>
    <col min="1283" max="1528" width="9.125" style="122"/>
    <col min="1529" max="1529" width="33.5" style="122" customWidth="1"/>
    <col min="1530" max="1537" width="12.625" style="122" customWidth="1"/>
    <col min="1538" max="1538" width="12.125" style="122" customWidth="1"/>
    <col min="1539" max="1784" width="9.125" style="122"/>
    <col min="1785" max="1785" width="33.5" style="122" customWidth="1"/>
    <col min="1786" max="1793" width="12.625" style="122" customWidth="1"/>
    <col min="1794" max="1794" width="12.125" style="122" customWidth="1"/>
    <col min="1795" max="2040" width="9.125" style="122"/>
    <col min="2041" max="2041" width="33.5" style="122" customWidth="1"/>
    <col min="2042" max="2049" width="12.625" style="122" customWidth="1"/>
    <col min="2050" max="2050" width="12.125" style="122" customWidth="1"/>
    <col min="2051" max="2296" width="9.125" style="122"/>
    <col min="2297" max="2297" width="33.5" style="122" customWidth="1"/>
    <col min="2298" max="2305" width="12.625" style="122" customWidth="1"/>
    <col min="2306" max="2306" width="12.125" style="122" customWidth="1"/>
    <col min="2307" max="2552" width="9.125" style="122"/>
    <col min="2553" max="2553" width="33.5" style="122" customWidth="1"/>
    <col min="2554" max="2561" width="12.625" style="122" customWidth="1"/>
    <col min="2562" max="2562" width="12.125" style="122" customWidth="1"/>
    <col min="2563" max="2808" width="9.125" style="122"/>
    <col min="2809" max="2809" width="33.5" style="122" customWidth="1"/>
    <col min="2810" max="2817" width="12.625" style="122" customWidth="1"/>
    <col min="2818" max="2818" width="12.125" style="122" customWidth="1"/>
    <col min="2819" max="3064" width="9.125" style="122"/>
    <col min="3065" max="3065" width="33.5" style="122" customWidth="1"/>
    <col min="3066" max="3073" width="12.625" style="122" customWidth="1"/>
    <col min="3074" max="3074" width="12.125" style="122" customWidth="1"/>
    <col min="3075" max="3320" width="9.125" style="122"/>
    <col min="3321" max="3321" width="33.5" style="122" customWidth="1"/>
    <col min="3322" max="3329" width="12.625" style="122" customWidth="1"/>
    <col min="3330" max="3330" width="12.125" style="122" customWidth="1"/>
    <col min="3331" max="3576" width="9.125" style="122"/>
    <col min="3577" max="3577" width="33.5" style="122" customWidth="1"/>
    <col min="3578" max="3585" width="12.625" style="122" customWidth="1"/>
    <col min="3586" max="3586" width="12.125" style="122" customWidth="1"/>
    <col min="3587" max="3832" width="9.125" style="122"/>
    <col min="3833" max="3833" width="33.5" style="122" customWidth="1"/>
    <col min="3834" max="3841" width="12.625" style="122" customWidth="1"/>
    <col min="3842" max="3842" width="12.125" style="122" customWidth="1"/>
    <col min="3843" max="4088" width="9.125" style="122"/>
    <col min="4089" max="4089" width="33.5" style="122" customWidth="1"/>
    <col min="4090" max="4097" width="12.625" style="122" customWidth="1"/>
    <col min="4098" max="4098" width="12.125" style="122" customWidth="1"/>
    <col min="4099" max="4344" width="9.125" style="122"/>
    <col min="4345" max="4345" width="33.5" style="122" customWidth="1"/>
    <col min="4346" max="4353" width="12.625" style="122" customWidth="1"/>
    <col min="4354" max="4354" width="12.125" style="122" customWidth="1"/>
    <col min="4355" max="4600" width="9.125" style="122"/>
    <col min="4601" max="4601" width="33.5" style="122" customWidth="1"/>
    <col min="4602" max="4609" width="12.625" style="122" customWidth="1"/>
    <col min="4610" max="4610" width="12.125" style="122" customWidth="1"/>
    <col min="4611" max="4856" width="9.125" style="122"/>
    <col min="4857" max="4857" width="33.5" style="122" customWidth="1"/>
    <col min="4858" max="4865" width="12.625" style="122" customWidth="1"/>
    <col min="4866" max="4866" width="12.125" style="122" customWidth="1"/>
    <col min="4867" max="5112" width="9.125" style="122"/>
    <col min="5113" max="5113" width="33.5" style="122" customWidth="1"/>
    <col min="5114" max="5121" width="12.625" style="122" customWidth="1"/>
    <col min="5122" max="5122" width="12.125" style="122" customWidth="1"/>
    <col min="5123" max="5368" width="9.125" style="122"/>
    <col min="5369" max="5369" width="33.5" style="122" customWidth="1"/>
    <col min="5370" max="5377" width="12.625" style="122" customWidth="1"/>
    <col min="5378" max="5378" width="12.125" style="122" customWidth="1"/>
    <col min="5379" max="5624" width="9.125" style="122"/>
    <col min="5625" max="5625" width="33.5" style="122" customWidth="1"/>
    <col min="5626" max="5633" width="12.625" style="122" customWidth="1"/>
    <col min="5634" max="5634" width="12.125" style="122" customWidth="1"/>
    <col min="5635" max="5880" width="9.125" style="122"/>
    <col min="5881" max="5881" width="33.5" style="122" customWidth="1"/>
    <col min="5882" max="5889" width="12.625" style="122" customWidth="1"/>
    <col min="5890" max="5890" width="12.125" style="122" customWidth="1"/>
    <col min="5891" max="6136" width="9.125" style="122"/>
    <col min="6137" max="6137" width="33.5" style="122" customWidth="1"/>
    <col min="6138" max="6145" width="12.625" style="122" customWidth="1"/>
    <col min="6146" max="6146" width="12.125" style="122" customWidth="1"/>
    <col min="6147" max="6392" width="9.125" style="122"/>
    <col min="6393" max="6393" width="33.5" style="122" customWidth="1"/>
    <col min="6394" max="6401" width="12.625" style="122" customWidth="1"/>
    <col min="6402" max="6402" width="12.125" style="122" customWidth="1"/>
    <col min="6403" max="6648" width="9.125" style="122"/>
    <col min="6649" max="6649" width="33.5" style="122" customWidth="1"/>
    <col min="6650" max="6657" width="12.625" style="122" customWidth="1"/>
    <col min="6658" max="6658" width="12.125" style="122" customWidth="1"/>
    <col min="6659" max="6904" width="9.125" style="122"/>
    <col min="6905" max="6905" width="33.5" style="122" customWidth="1"/>
    <col min="6906" max="6913" width="12.625" style="122" customWidth="1"/>
    <col min="6914" max="6914" width="12.125" style="122" customWidth="1"/>
    <col min="6915" max="7160" width="9.125" style="122"/>
    <col min="7161" max="7161" width="33.5" style="122" customWidth="1"/>
    <col min="7162" max="7169" width="12.625" style="122" customWidth="1"/>
    <col min="7170" max="7170" width="12.125" style="122" customWidth="1"/>
    <col min="7171" max="7416" width="9.125" style="122"/>
    <col min="7417" max="7417" width="33.5" style="122" customWidth="1"/>
    <col min="7418" max="7425" width="12.625" style="122" customWidth="1"/>
    <col min="7426" max="7426" width="12.125" style="122" customWidth="1"/>
    <col min="7427" max="7672" width="9.125" style="122"/>
    <col min="7673" max="7673" width="33.5" style="122" customWidth="1"/>
    <col min="7674" max="7681" width="12.625" style="122" customWidth="1"/>
    <col min="7682" max="7682" width="12.125" style="122" customWidth="1"/>
    <col min="7683" max="7928" width="9.125" style="122"/>
    <col min="7929" max="7929" width="33.5" style="122" customWidth="1"/>
    <col min="7930" max="7937" width="12.625" style="122" customWidth="1"/>
    <col min="7938" max="7938" width="12.125" style="122" customWidth="1"/>
    <col min="7939" max="8184" width="9.125" style="122"/>
    <col min="8185" max="8185" width="33.5" style="122" customWidth="1"/>
    <col min="8186" max="8193" width="12.625" style="122" customWidth="1"/>
    <col min="8194" max="8194" width="12.125" style="122" customWidth="1"/>
    <col min="8195" max="8440" width="9.125" style="122"/>
    <col min="8441" max="8441" width="33.5" style="122" customWidth="1"/>
    <col min="8442" max="8449" width="12.625" style="122" customWidth="1"/>
    <col min="8450" max="8450" width="12.125" style="122" customWidth="1"/>
    <col min="8451" max="8696" width="9.125" style="122"/>
    <col min="8697" max="8697" width="33.5" style="122" customWidth="1"/>
    <col min="8698" max="8705" width="12.625" style="122" customWidth="1"/>
    <col min="8706" max="8706" width="12.125" style="122" customWidth="1"/>
    <col min="8707" max="8952" width="9.125" style="122"/>
    <col min="8953" max="8953" width="33.5" style="122" customWidth="1"/>
    <col min="8954" max="8961" width="12.625" style="122" customWidth="1"/>
    <col min="8962" max="8962" width="12.125" style="122" customWidth="1"/>
    <col min="8963" max="9208" width="9.125" style="122"/>
    <col min="9209" max="9209" width="33.5" style="122" customWidth="1"/>
    <col min="9210" max="9217" width="12.625" style="122" customWidth="1"/>
    <col min="9218" max="9218" width="12.125" style="122" customWidth="1"/>
    <col min="9219" max="9464" width="9.125" style="122"/>
    <col min="9465" max="9465" width="33.5" style="122" customWidth="1"/>
    <col min="9466" max="9473" width="12.625" style="122" customWidth="1"/>
    <col min="9474" max="9474" width="12.125" style="122" customWidth="1"/>
    <col min="9475" max="9720" width="9.125" style="122"/>
    <col min="9721" max="9721" width="33.5" style="122" customWidth="1"/>
    <col min="9722" max="9729" width="12.625" style="122" customWidth="1"/>
    <col min="9730" max="9730" width="12.125" style="122" customWidth="1"/>
    <col min="9731" max="9976" width="9.125" style="122"/>
    <col min="9977" max="9977" width="33.5" style="122" customWidth="1"/>
    <col min="9978" max="9985" width="12.625" style="122" customWidth="1"/>
    <col min="9986" max="9986" width="12.125" style="122" customWidth="1"/>
    <col min="9987" max="10232" width="9.125" style="122"/>
    <col min="10233" max="10233" width="33.5" style="122" customWidth="1"/>
    <col min="10234" max="10241" width="12.625" style="122" customWidth="1"/>
    <col min="10242" max="10242" width="12.125" style="122" customWidth="1"/>
    <col min="10243" max="10488" width="9.125" style="122"/>
    <col min="10489" max="10489" width="33.5" style="122" customWidth="1"/>
    <col min="10490" max="10497" width="12.625" style="122" customWidth="1"/>
    <col min="10498" max="10498" width="12.125" style="122" customWidth="1"/>
    <col min="10499" max="10744" width="9.125" style="122"/>
    <col min="10745" max="10745" width="33.5" style="122" customWidth="1"/>
    <col min="10746" max="10753" width="12.625" style="122" customWidth="1"/>
    <col min="10754" max="10754" width="12.125" style="122" customWidth="1"/>
    <col min="10755" max="11000" width="9.125" style="122"/>
    <col min="11001" max="11001" width="33.5" style="122" customWidth="1"/>
    <col min="11002" max="11009" width="12.625" style="122" customWidth="1"/>
    <col min="11010" max="11010" width="12.125" style="122" customWidth="1"/>
    <col min="11011" max="11256" width="9.125" style="122"/>
    <col min="11257" max="11257" width="33.5" style="122" customWidth="1"/>
    <col min="11258" max="11265" width="12.625" style="122" customWidth="1"/>
    <col min="11266" max="11266" width="12.125" style="122" customWidth="1"/>
    <col min="11267" max="11512" width="9.125" style="122"/>
    <col min="11513" max="11513" width="33.5" style="122" customWidth="1"/>
    <col min="11514" max="11521" width="12.625" style="122" customWidth="1"/>
    <col min="11522" max="11522" width="12.125" style="122" customWidth="1"/>
    <col min="11523" max="11768" width="9.125" style="122"/>
    <col min="11769" max="11769" width="33.5" style="122" customWidth="1"/>
    <col min="11770" max="11777" width="12.625" style="122" customWidth="1"/>
    <col min="11778" max="11778" width="12.125" style="122" customWidth="1"/>
    <col min="11779" max="12024" width="9.125" style="122"/>
    <col min="12025" max="12025" width="33.5" style="122" customWidth="1"/>
    <col min="12026" max="12033" width="12.625" style="122" customWidth="1"/>
    <col min="12034" max="12034" width="12.125" style="122" customWidth="1"/>
    <col min="12035" max="12280" width="9.125" style="122"/>
    <col min="12281" max="12281" width="33.5" style="122" customWidth="1"/>
    <col min="12282" max="12289" width="12.625" style="122" customWidth="1"/>
    <col min="12290" max="12290" width="12.125" style="122" customWidth="1"/>
    <col min="12291" max="12536" width="9.125" style="122"/>
    <col min="12537" max="12537" width="33.5" style="122" customWidth="1"/>
    <col min="12538" max="12545" width="12.625" style="122" customWidth="1"/>
    <col min="12546" max="12546" width="12.125" style="122" customWidth="1"/>
    <col min="12547" max="12792" width="9.125" style="122"/>
    <col min="12793" max="12793" width="33.5" style="122" customWidth="1"/>
    <col min="12794" max="12801" width="12.625" style="122" customWidth="1"/>
    <col min="12802" max="12802" width="12.125" style="122" customWidth="1"/>
    <col min="12803" max="13048" width="9.125" style="122"/>
    <col min="13049" max="13049" width="33.5" style="122" customWidth="1"/>
    <col min="13050" max="13057" width="12.625" style="122" customWidth="1"/>
    <col min="13058" max="13058" width="12.125" style="122" customWidth="1"/>
    <col min="13059" max="13304" width="9.125" style="122"/>
    <col min="13305" max="13305" width="33.5" style="122" customWidth="1"/>
    <col min="13306" max="13313" width="12.625" style="122" customWidth="1"/>
    <col min="13314" max="13314" width="12.125" style="122" customWidth="1"/>
    <col min="13315" max="13560" width="9.125" style="122"/>
    <col min="13561" max="13561" width="33.5" style="122" customWidth="1"/>
    <col min="13562" max="13569" width="12.625" style="122" customWidth="1"/>
    <col min="13570" max="13570" width="12.125" style="122" customWidth="1"/>
    <col min="13571" max="13816" width="9.125" style="122"/>
    <col min="13817" max="13817" width="33.5" style="122" customWidth="1"/>
    <col min="13818" max="13825" width="12.625" style="122" customWidth="1"/>
    <col min="13826" max="13826" width="12.125" style="122" customWidth="1"/>
    <col min="13827" max="14072" width="9.125" style="122"/>
    <col min="14073" max="14073" width="33.5" style="122" customWidth="1"/>
    <col min="14074" max="14081" width="12.625" style="122" customWidth="1"/>
    <col min="14082" max="14082" width="12.125" style="122" customWidth="1"/>
    <col min="14083" max="14328" width="9.125" style="122"/>
    <col min="14329" max="14329" width="33.5" style="122" customWidth="1"/>
    <col min="14330" max="14337" width="12.625" style="122" customWidth="1"/>
    <col min="14338" max="14338" width="12.125" style="122" customWidth="1"/>
    <col min="14339" max="14584" width="9.125" style="122"/>
    <col min="14585" max="14585" width="33.5" style="122" customWidth="1"/>
    <col min="14586" max="14593" width="12.625" style="122" customWidth="1"/>
    <col min="14594" max="14594" width="12.125" style="122" customWidth="1"/>
    <col min="14595" max="14840" width="9.125" style="122"/>
    <col min="14841" max="14841" width="33.5" style="122" customWidth="1"/>
    <col min="14842" max="14849" width="12.625" style="122" customWidth="1"/>
    <col min="14850" max="14850" width="12.125" style="122" customWidth="1"/>
    <col min="14851" max="15096" width="9.125" style="122"/>
    <col min="15097" max="15097" width="33.5" style="122" customWidth="1"/>
    <col min="15098" max="15105" width="12.625" style="122" customWidth="1"/>
    <col min="15106" max="15106" width="12.125" style="122" customWidth="1"/>
    <col min="15107" max="15352" width="9.125" style="122"/>
    <col min="15353" max="15353" width="33.5" style="122" customWidth="1"/>
    <col min="15354" max="15361" width="12.625" style="122" customWidth="1"/>
    <col min="15362" max="15362" width="12.125" style="122" customWidth="1"/>
    <col min="15363" max="15608" width="9.125" style="122"/>
    <col min="15609" max="15609" width="33.5" style="122" customWidth="1"/>
    <col min="15610" max="15617" width="12.625" style="122" customWidth="1"/>
    <col min="15618" max="15618" width="12.125" style="122" customWidth="1"/>
    <col min="15619" max="15864" width="9.125" style="122"/>
    <col min="15865" max="15865" width="33.5" style="122" customWidth="1"/>
    <col min="15866" max="15873" width="12.625" style="122" customWidth="1"/>
    <col min="15874" max="15874" width="12.125" style="122" customWidth="1"/>
    <col min="15875" max="16120" width="9.125" style="122"/>
    <col min="16121" max="16121" width="33.5" style="122" customWidth="1"/>
    <col min="16122" max="16129" width="12.625" style="122" customWidth="1"/>
    <col min="16130" max="16130" width="12.125" style="122" customWidth="1"/>
    <col min="16131" max="16384" width="9.125" style="122"/>
  </cols>
  <sheetData>
    <row r="1" spans="1:2" ht="18.75">
      <c r="A1" s="14" t="s">
        <v>429</v>
      </c>
    </row>
    <row r="2" spans="1:2" ht="40.5" customHeight="1">
      <c r="A2" s="149" t="s">
        <v>454</v>
      </c>
      <c r="B2" s="149"/>
    </row>
    <row r="3" spans="1:2" ht="27" customHeight="1">
      <c r="A3" s="34" t="s">
        <v>356</v>
      </c>
      <c r="B3" s="123" t="s">
        <v>434</v>
      </c>
    </row>
    <row r="4" spans="1:2">
      <c r="A4" s="147" t="s">
        <v>425</v>
      </c>
      <c r="B4" s="147" t="s">
        <v>448</v>
      </c>
    </row>
    <row r="5" spans="1:2">
      <c r="A5" s="147"/>
      <c r="B5" s="147"/>
    </row>
    <row r="6" spans="1:2" ht="40.5" customHeight="1">
      <c r="A6" s="134" t="s">
        <v>452</v>
      </c>
      <c r="B6" s="135">
        <v>148115</v>
      </c>
    </row>
    <row r="7" spans="1:2" ht="40.5" customHeight="1">
      <c r="A7" s="134" t="s">
        <v>453</v>
      </c>
      <c r="B7" s="135">
        <v>226000</v>
      </c>
    </row>
  </sheetData>
  <mergeCells count="3">
    <mergeCell ref="A2:B2"/>
    <mergeCell ref="A4:A5"/>
    <mergeCell ref="B4:B5"/>
  </mergeCells>
  <phoneticPr fontId="35"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dimension ref="A1:D35"/>
  <sheetViews>
    <sheetView showGridLines="0" showZeros="0" zoomScale="98" zoomScaleNormal="98" workbookViewId="0">
      <pane xSplit="1" ySplit="4" topLeftCell="B5" activePane="bottomRight" state="frozen"/>
      <selection activeCell="A9" sqref="A9"/>
      <selection pane="topRight" activeCell="A9" sqref="A9"/>
      <selection pane="bottomLeft" activeCell="A9" sqref="A9"/>
      <selection pane="bottomRight" activeCell="A9" sqref="A9"/>
    </sheetView>
  </sheetViews>
  <sheetFormatPr defaultRowHeight="14.25"/>
  <cols>
    <col min="1" max="1" width="44.375" style="73" customWidth="1"/>
    <col min="2" max="2" width="14.625" style="73" customWidth="1"/>
    <col min="3" max="3" width="14.75" style="73" customWidth="1"/>
    <col min="4" max="4" width="15.125" style="73" customWidth="1"/>
    <col min="5" max="16384" width="9" style="74"/>
  </cols>
  <sheetData>
    <row r="1" spans="1:4" ht="27.75" customHeight="1">
      <c r="A1" s="72" t="s">
        <v>430</v>
      </c>
      <c r="B1" s="72"/>
      <c r="C1" s="72"/>
    </row>
    <row r="2" spans="1:4" ht="42" customHeight="1">
      <c r="A2" s="150" t="s">
        <v>420</v>
      </c>
      <c r="B2" s="150"/>
      <c r="C2" s="150"/>
      <c r="D2" s="150"/>
    </row>
    <row r="3" spans="1:4" s="77" customFormat="1" ht="27.75" customHeight="1">
      <c r="A3" s="75" t="s">
        <v>356</v>
      </c>
      <c r="B3" s="75"/>
      <c r="C3" s="75"/>
      <c r="D3" s="76" t="s">
        <v>1</v>
      </c>
    </row>
    <row r="4" spans="1:4" s="77" customFormat="1" ht="33" customHeight="1">
      <c r="A4" s="78" t="s">
        <v>264</v>
      </c>
      <c r="B4" s="78" t="s">
        <v>289</v>
      </c>
      <c r="C4" s="79" t="s">
        <v>290</v>
      </c>
      <c r="D4" s="79" t="s">
        <v>265</v>
      </c>
    </row>
    <row r="5" spans="1:4" s="82" customFormat="1" ht="33.75" customHeight="1">
      <c r="A5" s="80" t="s">
        <v>266</v>
      </c>
      <c r="B5" s="81">
        <v>258</v>
      </c>
      <c r="C5" s="81">
        <v>280</v>
      </c>
      <c r="D5" s="22">
        <f>(C5/B5-1)*100</f>
        <v>8.5271317829457303</v>
      </c>
    </row>
    <row r="6" spans="1:4" s="82" customFormat="1" ht="33.75" customHeight="1">
      <c r="A6" s="80" t="s">
        <v>267</v>
      </c>
      <c r="B6" s="81">
        <v>258</v>
      </c>
      <c r="C6" s="81">
        <v>280</v>
      </c>
      <c r="D6" s="22">
        <f t="shared" ref="D6:D7" si="0">(C6/B6-1)*100</f>
        <v>8.5271317829457303</v>
      </c>
    </row>
    <row r="7" spans="1:4" s="82" customFormat="1" ht="33.75" customHeight="1">
      <c r="A7" s="80" t="s">
        <v>268</v>
      </c>
      <c r="B7" s="81">
        <v>258</v>
      </c>
      <c r="C7" s="81">
        <v>280</v>
      </c>
      <c r="D7" s="22">
        <f t="shared" si="0"/>
        <v>8.5271317829457303</v>
      </c>
    </row>
    <row r="8" spans="1:4" s="82" customFormat="1">
      <c r="A8" s="151" t="s">
        <v>271</v>
      </c>
      <c r="B8" s="151"/>
      <c r="C8" s="151"/>
      <c r="D8" s="151"/>
    </row>
    <row r="9" spans="1:4" s="82" customFormat="1">
      <c r="A9" s="88"/>
      <c r="B9" s="88"/>
      <c r="C9" s="88"/>
      <c r="D9" s="88"/>
    </row>
    <row r="10" spans="1:4" s="82" customFormat="1">
      <c r="A10" s="88"/>
      <c r="B10" s="88"/>
      <c r="C10" s="88"/>
      <c r="D10" s="88"/>
    </row>
    <row r="11" spans="1:4" s="82" customFormat="1">
      <c r="A11" s="88"/>
      <c r="B11" s="88"/>
      <c r="C11" s="88"/>
      <c r="D11" s="90"/>
    </row>
    <row r="12" spans="1:4" s="82" customFormat="1">
      <c r="A12" s="88"/>
      <c r="B12" s="88"/>
      <c r="C12" s="88"/>
      <c r="D12" s="88"/>
    </row>
    <row r="13" spans="1:4" s="82" customFormat="1">
      <c r="A13" s="88"/>
      <c r="B13" s="88"/>
      <c r="C13" s="88"/>
      <c r="D13" s="88"/>
    </row>
    <row r="14" spans="1:4" s="82" customFormat="1">
      <c r="A14" s="88"/>
      <c r="B14" s="88"/>
      <c r="C14" s="88"/>
      <c r="D14" s="88"/>
    </row>
    <row r="15" spans="1:4" s="82" customFormat="1">
      <c r="A15" s="88"/>
      <c r="B15" s="88"/>
      <c r="C15" s="88"/>
      <c r="D15" s="88"/>
    </row>
    <row r="16" spans="1:4" s="82" customFormat="1">
      <c r="A16" s="88"/>
      <c r="B16" s="88"/>
      <c r="C16" s="88"/>
      <c r="D16" s="88"/>
    </row>
    <row r="17" spans="1:4" s="82" customFormat="1">
      <c r="A17" s="88"/>
      <c r="B17" s="88"/>
      <c r="C17" s="88"/>
      <c r="D17" s="88"/>
    </row>
    <row r="18" spans="1:4" s="82" customFormat="1">
      <c r="A18" s="88"/>
      <c r="B18" s="88"/>
      <c r="C18" s="88"/>
      <c r="D18" s="88"/>
    </row>
    <row r="19" spans="1:4" s="82" customFormat="1">
      <c r="A19" s="88"/>
      <c r="B19" s="88"/>
      <c r="C19" s="88"/>
      <c r="D19" s="88"/>
    </row>
    <row r="20" spans="1:4" s="82" customFormat="1">
      <c r="A20" s="88"/>
      <c r="B20" s="88"/>
      <c r="C20" s="88"/>
      <c r="D20" s="88"/>
    </row>
    <row r="21" spans="1:4" s="82" customFormat="1">
      <c r="A21" s="88"/>
      <c r="B21" s="88"/>
      <c r="C21" s="88"/>
      <c r="D21" s="88"/>
    </row>
    <row r="22" spans="1:4" s="82" customFormat="1">
      <c r="A22" s="88"/>
      <c r="B22" s="88"/>
      <c r="C22" s="88"/>
      <c r="D22" s="88"/>
    </row>
    <row r="23" spans="1:4" s="82" customFormat="1">
      <c r="A23" s="88"/>
      <c r="B23" s="88"/>
      <c r="C23" s="88"/>
      <c r="D23" s="88"/>
    </row>
    <row r="24" spans="1:4" s="82" customFormat="1">
      <c r="A24" s="88"/>
      <c r="B24" s="88"/>
      <c r="C24" s="88"/>
      <c r="D24" s="88"/>
    </row>
    <row r="25" spans="1:4" s="82" customFormat="1">
      <c r="A25" s="88"/>
      <c r="B25" s="88"/>
      <c r="C25" s="88"/>
      <c r="D25" s="88"/>
    </row>
    <row r="26" spans="1:4" s="82" customFormat="1">
      <c r="A26" s="88"/>
      <c r="B26" s="88"/>
      <c r="C26" s="88"/>
      <c r="D26" s="88"/>
    </row>
    <row r="27" spans="1:4" s="82" customFormat="1">
      <c r="A27" s="88"/>
      <c r="B27" s="88"/>
      <c r="C27" s="88"/>
      <c r="D27" s="88"/>
    </row>
    <row r="28" spans="1:4" s="82" customFormat="1">
      <c r="A28" s="88"/>
      <c r="B28" s="88"/>
      <c r="C28" s="88"/>
      <c r="D28" s="88"/>
    </row>
    <row r="29" spans="1:4" s="82" customFormat="1">
      <c r="A29" s="88"/>
      <c r="B29" s="88"/>
      <c r="C29" s="88"/>
      <c r="D29" s="88"/>
    </row>
    <row r="30" spans="1:4" s="82" customFormat="1">
      <c r="A30" s="88"/>
      <c r="B30" s="88"/>
      <c r="C30" s="88"/>
      <c r="D30" s="88"/>
    </row>
    <row r="31" spans="1:4" s="82" customFormat="1">
      <c r="A31" s="88"/>
      <c r="B31" s="88"/>
      <c r="C31" s="88"/>
      <c r="D31" s="88"/>
    </row>
    <row r="32" spans="1:4" s="82" customFormat="1">
      <c r="A32" s="88"/>
      <c r="B32" s="88"/>
      <c r="C32" s="88"/>
      <c r="D32" s="88"/>
    </row>
    <row r="33" spans="1:4" s="82" customFormat="1">
      <c r="A33" s="88"/>
      <c r="B33" s="88"/>
      <c r="C33" s="88"/>
      <c r="D33" s="88"/>
    </row>
    <row r="34" spans="1:4" s="82" customFormat="1">
      <c r="A34" s="88"/>
      <c r="B34" s="88"/>
      <c r="C34" s="88"/>
      <c r="D34" s="88"/>
    </row>
    <row r="35" spans="1:4" s="82" customFormat="1">
      <c r="A35" s="88"/>
      <c r="B35" s="88"/>
      <c r="C35" s="88"/>
      <c r="D35" s="88"/>
    </row>
  </sheetData>
  <mergeCells count="2">
    <mergeCell ref="A2:D2"/>
    <mergeCell ref="A8:D8"/>
  </mergeCells>
  <phoneticPr fontId="19" type="noConversion"/>
  <printOptions horizontalCentered="1"/>
  <pageMargins left="0.43307086614173229" right="0.19685039370078741" top="0.9055118110236221" bottom="0.78740157480314965" header="0" footer="0.7874015748031496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dimension ref="A1:D36"/>
  <sheetViews>
    <sheetView showGridLines="0" showZeros="0" zoomScale="98" zoomScaleNormal="98" workbookViewId="0">
      <pane xSplit="1" ySplit="4" topLeftCell="B5" activePane="bottomRight" state="frozen"/>
      <selection activeCell="A9" sqref="A9"/>
      <selection pane="topRight" activeCell="A9" sqref="A9"/>
      <selection pane="bottomLeft" activeCell="A9" sqref="A9"/>
      <selection pane="bottomRight" activeCell="A9" sqref="A9"/>
    </sheetView>
  </sheetViews>
  <sheetFormatPr defaultRowHeight="14.25"/>
  <cols>
    <col min="1" max="1" width="44.375" style="73" customWidth="1"/>
    <col min="2" max="2" width="14.625" style="73" customWidth="1"/>
    <col min="3" max="3" width="14.75" style="73" customWidth="1"/>
    <col min="4" max="4" width="15.125" style="73" customWidth="1"/>
    <col min="5" max="16384" width="9" style="74"/>
  </cols>
  <sheetData>
    <row r="1" spans="1:4" ht="27.75" customHeight="1">
      <c r="A1" s="72" t="s">
        <v>431</v>
      </c>
      <c r="B1" s="72"/>
      <c r="C1" s="72"/>
    </row>
    <row r="2" spans="1:4" ht="42" customHeight="1">
      <c r="A2" s="150" t="s">
        <v>421</v>
      </c>
      <c r="B2" s="150"/>
      <c r="C2" s="150"/>
      <c r="D2" s="150"/>
    </row>
    <row r="3" spans="1:4" s="77" customFormat="1" ht="27.75" customHeight="1">
      <c r="A3" s="75" t="s">
        <v>356</v>
      </c>
      <c r="B3" s="75"/>
      <c r="C3" s="75"/>
      <c r="D3" s="76" t="s">
        <v>1</v>
      </c>
    </row>
    <row r="4" spans="1:4" s="77" customFormat="1" ht="33" customHeight="1">
      <c r="A4" s="78" t="s">
        <v>258</v>
      </c>
      <c r="B4" s="78" t="s">
        <v>289</v>
      </c>
      <c r="C4" s="79" t="s">
        <v>290</v>
      </c>
      <c r="D4" s="79" t="s">
        <v>20</v>
      </c>
    </row>
    <row r="5" spans="1:4" s="84" customFormat="1" ht="33.75" customHeight="1">
      <c r="A5" s="80" t="s">
        <v>422</v>
      </c>
      <c r="B5" s="81">
        <v>275</v>
      </c>
      <c r="C5" s="83">
        <v>280</v>
      </c>
      <c r="D5" s="22">
        <f t="shared" ref="D5:D7" si="0">(C5/B5-1)*100</f>
        <v>1.8181818181818077</v>
      </c>
    </row>
    <row r="6" spans="1:4" s="84" customFormat="1" ht="33.75" customHeight="1">
      <c r="A6" s="85" t="s">
        <v>269</v>
      </c>
      <c r="B6" s="81">
        <v>275</v>
      </c>
      <c r="C6" s="86">
        <v>280</v>
      </c>
      <c r="D6" s="22">
        <f t="shared" si="0"/>
        <v>1.8181818181818077</v>
      </c>
    </row>
    <row r="7" spans="1:4" s="84" customFormat="1" ht="33.75" customHeight="1">
      <c r="A7" s="87" t="s">
        <v>270</v>
      </c>
      <c r="B7" s="81">
        <v>275</v>
      </c>
      <c r="C7" s="86">
        <v>280</v>
      </c>
      <c r="D7" s="22">
        <f t="shared" si="0"/>
        <v>1.8181818181818077</v>
      </c>
    </row>
    <row r="8" spans="1:4" s="82" customFormat="1" ht="27.75" customHeight="1">
      <c r="A8" s="151"/>
      <c r="B8" s="151"/>
      <c r="C8" s="151"/>
      <c r="D8" s="151"/>
    </row>
    <row r="9" spans="1:4" s="82" customFormat="1">
      <c r="A9" s="88"/>
      <c r="B9" s="88"/>
      <c r="C9" s="88"/>
      <c r="D9" s="89"/>
    </row>
    <row r="10" spans="1:4" s="82" customFormat="1">
      <c r="A10" s="88"/>
      <c r="B10" s="88"/>
      <c r="C10" s="88"/>
      <c r="D10" s="88"/>
    </row>
    <row r="11" spans="1:4" s="82" customFormat="1">
      <c r="A11" s="88"/>
      <c r="B11" s="88"/>
      <c r="C11" s="88"/>
      <c r="D11" s="88"/>
    </row>
    <row r="12" spans="1:4" s="82" customFormat="1">
      <c r="A12" s="88"/>
      <c r="B12" s="88"/>
      <c r="C12" s="88"/>
      <c r="D12" s="90"/>
    </row>
    <row r="13" spans="1:4" s="82" customFormat="1">
      <c r="A13" s="88"/>
      <c r="B13" s="88"/>
      <c r="C13" s="88"/>
      <c r="D13" s="88"/>
    </row>
    <row r="14" spans="1:4" s="82" customFormat="1">
      <c r="A14" s="88"/>
      <c r="B14" s="88"/>
      <c r="C14" s="88"/>
      <c r="D14" s="88"/>
    </row>
    <row r="15" spans="1:4" s="82" customFormat="1">
      <c r="A15" s="88"/>
      <c r="B15" s="88"/>
      <c r="C15" s="88"/>
      <c r="D15" s="88"/>
    </row>
    <row r="16" spans="1:4" s="82" customFormat="1">
      <c r="A16" s="88"/>
      <c r="B16" s="88"/>
      <c r="C16" s="88"/>
      <c r="D16" s="88"/>
    </row>
    <row r="17" spans="1:4" s="82" customFormat="1">
      <c r="A17" s="88"/>
      <c r="B17" s="88"/>
      <c r="C17" s="88"/>
      <c r="D17" s="88"/>
    </row>
    <row r="18" spans="1:4" s="82" customFormat="1">
      <c r="A18" s="88"/>
      <c r="B18" s="88"/>
      <c r="C18" s="88"/>
      <c r="D18" s="88"/>
    </row>
    <row r="19" spans="1:4" s="82" customFormat="1">
      <c r="A19" s="88"/>
      <c r="B19" s="88"/>
      <c r="C19" s="88"/>
      <c r="D19" s="88"/>
    </row>
    <row r="20" spans="1:4" s="82" customFormat="1">
      <c r="A20" s="88"/>
      <c r="B20" s="88"/>
      <c r="C20" s="88"/>
      <c r="D20" s="88"/>
    </row>
    <row r="21" spans="1:4" s="82" customFormat="1">
      <c r="A21" s="88"/>
      <c r="B21" s="88"/>
      <c r="C21" s="88"/>
      <c r="D21" s="88"/>
    </row>
    <row r="22" spans="1:4" s="82" customFormat="1">
      <c r="A22" s="88"/>
      <c r="B22" s="88"/>
      <c r="C22" s="88"/>
      <c r="D22" s="88"/>
    </row>
    <row r="23" spans="1:4" s="82" customFormat="1">
      <c r="A23" s="88"/>
      <c r="B23" s="88"/>
      <c r="C23" s="88"/>
      <c r="D23" s="88"/>
    </row>
    <row r="24" spans="1:4" s="82" customFormat="1">
      <c r="A24" s="88"/>
      <c r="B24" s="88"/>
      <c r="C24" s="88"/>
      <c r="D24" s="88"/>
    </row>
    <row r="25" spans="1:4" s="82" customFormat="1">
      <c r="A25" s="88"/>
      <c r="B25" s="88"/>
      <c r="C25" s="88"/>
      <c r="D25" s="88"/>
    </row>
    <row r="26" spans="1:4" s="82" customFormat="1">
      <c r="A26" s="88"/>
      <c r="B26" s="88"/>
      <c r="C26" s="88"/>
      <c r="D26" s="88"/>
    </row>
    <row r="27" spans="1:4" s="82" customFormat="1">
      <c r="A27" s="88"/>
      <c r="B27" s="88"/>
      <c r="C27" s="88"/>
      <c r="D27" s="88"/>
    </row>
    <row r="28" spans="1:4" s="82" customFormat="1">
      <c r="A28" s="88"/>
      <c r="B28" s="88"/>
      <c r="C28" s="88"/>
      <c r="D28" s="88"/>
    </row>
    <row r="29" spans="1:4" s="82" customFormat="1">
      <c r="A29" s="88"/>
      <c r="B29" s="88"/>
      <c r="C29" s="88"/>
      <c r="D29" s="88"/>
    </row>
    <row r="30" spans="1:4" s="82" customFormat="1">
      <c r="A30" s="88"/>
      <c r="B30" s="88"/>
      <c r="C30" s="88"/>
      <c r="D30" s="88"/>
    </row>
    <row r="31" spans="1:4" s="82" customFormat="1">
      <c r="A31" s="88"/>
      <c r="B31" s="88"/>
      <c r="C31" s="88"/>
      <c r="D31" s="88"/>
    </row>
    <row r="32" spans="1:4" s="82" customFormat="1">
      <c r="A32" s="88"/>
      <c r="B32" s="88"/>
      <c r="C32" s="88"/>
      <c r="D32" s="88"/>
    </row>
    <row r="33" spans="1:4" s="82" customFormat="1">
      <c r="A33" s="88"/>
      <c r="B33" s="88"/>
      <c r="C33" s="88"/>
      <c r="D33" s="88"/>
    </row>
    <row r="34" spans="1:4" s="82" customFormat="1">
      <c r="A34" s="88"/>
      <c r="B34" s="88"/>
      <c r="C34" s="88"/>
      <c r="D34" s="88"/>
    </row>
    <row r="35" spans="1:4" s="82" customFormat="1">
      <c r="A35" s="88"/>
      <c r="B35" s="88"/>
      <c r="C35" s="88"/>
      <c r="D35" s="88"/>
    </row>
    <row r="36" spans="1:4" s="82" customFormat="1">
      <c r="A36" s="88"/>
      <c r="B36" s="88"/>
      <c r="C36" s="88"/>
      <c r="D36" s="88"/>
    </row>
  </sheetData>
  <mergeCells count="2">
    <mergeCell ref="A2:D2"/>
    <mergeCell ref="A8:D8"/>
  </mergeCells>
  <phoneticPr fontId="35" type="noConversion"/>
  <printOptions horizontalCentered="1"/>
  <pageMargins left="0.43307086614173229" right="0.19685039370078741" top="0.9055118110236221" bottom="0.78740157480314965" header="0" footer="0.7874015748031496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dimension ref="A1:D35"/>
  <sheetViews>
    <sheetView showGridLines="0" showZeros="0" zoomScale="98" zoomScaleNormal="98" workbookViewId="0">
      <pane xSplit="1" ySplit="4" topLeftCell="B5" activePane="bottomRight" state="frozen"/>
      <selection activeCell="A9" sqref="A9"/>
      <selection pane="topRight" activeCell="A9" sqref="A9"/>
      <selection pane="bottomLeft" activeCell="A9" sqref="A9"/>
      <selection pane="bottomRight" activeCell="A9" sqref="A9"/>
    </sheetView>
  </sheetViews>
  <sheetFormatPr defaultRowHeight="14.25"/>
  <cols>
    <col min="1" max="1" width="52.125" style="73" customWidth="1"/>
    <col min="2" max="2" width="14" style="73" customWidth="1"/>
    <col min="3" max="3" width="13.75" style="73" customWidth="1"/>
    <col min="4" max="4" width="13.5" style="73" customWidth="1"/>
    <col min="5" max="16384" width="9" style="74"/>
  </cols>
  <sheetData>
    <row r="1" spans="1:4" ht="27.75" customHeight="1">
      <c r="A1" s="72" t="s">
        <v>432</v>
      </c>
      <c r="B1" s="72"/>
      <c r="C1" s="72"/>
    </row>
    <row r="2" spans="1:4" ht="42" customHeight="1">
      <c r="A2" s="150" t="s">
        <v>387</v>
      </c>
      <c r="B2" s="150"/>
      <c r="C2" s="150"/>
      <c r="D2" s="150"/>
    </row>
    <row r="3" spans="1:4" s="77" customFormat="1" ht="27.75" customHeight="1">
      <c r="A3" s="75" t="s">
        <v>356</v>
      </c>
      <c r="B3" s="75"/>
      <c r="C3" s="75"/>
      <c r="D3" s="76" t="s">
        <v>1</v>
      </c>
    </row>
    <row r="4" spans="1:4" s="77" customFormat="1" ht="33" customHeight="1">
      <c r="A4" s="78" t="s">
        <v>258</v>
      </c>
      <c r="B4" s="78" t="s">
        <v>289</v>
      </c>
      <c r="C4" s="79" t="s">
        <v>290</v>
      </c>
      <c r="D4" s="79" t="s">
        <v>20</v>
      </c>
    </row>
    <row r="5" spans="1:4" s="82" customFormat="1" ht="33.75" customHeight="1">
      <c r="A5" s="80" t="s">
        <v>389</v>
      </c>
      <c r="B5" s="81">
        <v>5310</v>
      </c>
      <c r="C5" s="81">
        <v>22600</v>
      </c>
      <c r="D5" s="22">
        <f>(C5/B5-1)*100</f>
        <v>325.6120527306968</v>
      </c>
    </row>
    <row r="6" spans="1:4" s="82" customFormat="1" ht="33.75" customHeight="1">
      <c r="A6" s="80" t="s">
        <v>390</v>
      </c>
      <c r="B6" s="81">
        <v>2131</v>
      </c>
      <c r="C6" s="81">
        <v>19100</v>
      </c>
      <c r="D6" s="22">
        <f t="shared" ref="D6:D7" si="0">(C6/B6-1)*100</f>
        <v>796.29282027217278</v>
      </c>
    </row>
    <row r="7" spans="1:4" s="82" customFormat="1" ht="33.75" customHeight="1">
      <c r="A7" s="80" t="s">
        <v>391</v>
      </c>
      <c r="B7" s="81">
        <v>3179</v>
      </c>
      <c r="C7" s="81">
        <v>3500</v>
      </c>
      <c r="D7" s="22">
        <f t="shared" si="0"/>
        <v>10.097514941805596</v>
      </c>
    </row>
    <row r="8" spans="1:4" s="82" customFormat="1">
      <c r="A8" s="88"/>
      <c r="B8" s="88"/>
      <c r="C8" s="88"/>
      <c r="D8" s="89"/>
    </row>
    <row r="9" spans="1:4" s="82" customFormat="1">
      <c r="A9" s="88"/>
      <c r="B9" s="88"/>
      <c r="C9" s="88"/>
      <c r="D9" s="88"/>
    </row>
    <row r="10" spans="1:4" s="82" customFormat="1">
      <c r="A10" s="88"/>
      <c r="B10" s="88"/>
      <c r="C10" s="88"/>
      <c r="D10" s="88"/>
    </row>
    <row r="11" spans="1:4" s="82" customFormat="1">
      <c r="A11" s="88"/>
      <c r="B11" s="88"/>
      <c r="C11" s="88"/>
      <c r="D11" s="90"/>
    </row>
    <row r="12" spans="1:4" s="82" customFormat="1">
      <c r="A12" s="88"/>
      <c r="B12" s="88"/>
      <c r="C12" s="88"/>
      <c r="D12" s="88"/>
    </row>
    <row r="13" spans="1:4" s="82" customFormat="1">
      <c r="A13" s="88"/>
      <c r="B13" s="88"/>
      <c r="C13" s="88"/>
      <c r="D13" s="88"/>
    </row>
    <row r="14" spans="1:4" s="82" customFormat="1">
      <c r="A14" s="88"/>
      <c r="B14" s="88"/>
      <c r="C14" s="88"/>
      <c r="D14" s="88"/>
    </row>
    <row r="15" spans="1:4" s="82" customFormat="1">
      <c r="A15" s="88"/>
      <c r="B15" s="88"/>
      <c r="C15" s="88"/>
      <c r="D15" s="88"/>
    </row>
    <row r="16" spans="1:4" s="82" customFormat="1">
      <c r="A16" s="88"/>
      <c r="B16" s="88"/>
      <c r="C16" s="88"/>
      <c r="D16" s="88"/>
    </row>
    <row r="17" spans="1:4" s="82" customFormat="1">
      <c r="A17" s="88"/>
      <c r="B17" s="88"/>
      <c r="C17" s="88"/>
      <c r="D17" s="88"/>
    </row>
    <row r="18" spans="1:4" s="82" customFormat="1">
      <c r="A18" s="88"/>
      <c r="B18" s="88"/>
      <c r="C18" s="88"/>
      <c r="D18" s="88"/>
    </row>
    <row r="19" spans="1:4" s="82" customFormat="1">
      <c r="A19" s="88"/>
      <c r="B19" s="88"/>
      <c r="C19" s="88"/>
      <c r="D19" s="88"/>
    </row>
    <row r="20" spans="1:4" s="82" customFormat="1">
      <c r="A20" s="88"/>
      <c r="B20" s="88"/>
      <c r="C20" s="88"/>
      <c r="D20" s="88"/>
    </row>
    <row r="21" spans="1:4" s="82" customFormat="1">
      <c r="A21" s="88"/>
      <c r="B21" s="88"/>
      <c r="C21" s="88"/>
      <c r="D21" s="88"/>
    </row>
    <row r="22" spans="1:4" s="82" customFormat="1">
      <c r="A22" s="88"/>
      <c r="B22" s="88"/>
      <c r="C22" s="88"/>
      <c r="D22" s="88"/>
    </row>
    <row r="23" spans="1:4" s="82" customFormat="1">
      <c r="A23" s="88"/>
      <c r="B23" s="88"/>
      <c r="C23" s="88"/>
      <c r="D23" s="88"/>
    </row>
    <row r="24" spans="1:4" s="82" customFormat="1">
      <c r="A24" s="88"/>
      <c r="B24" s="88"/>
      <c r="C24" s="88"/>
      <c r="D24" s="88"/>
    </row>
    <row r="25" spans="1:4" s="82" customFormat="1">
      <c r="A25" s="88"/>
      <c r="B25" s="88"/>
      <c r="C25" s="88"/>
      <c r="D25" s="88"/>
    </row>
    <row r="26" spans="1:4" s="82" customFormat="1">
      <c r="A26" s="88"/>
      <c r="B26" s="88"/>
      <c r="C26" s="88"/>
      <c r="D26" s="88"/>
    </row>
    <row r="27" spans="1:4" s="82" customFormat="1">
      <c r="A27" s="88"/>
      <c r="B27" s="88"/>
      <c r="C27" s="88"/>
      <c r="D27" s="88"/>
    </row>
    <row r="28" spans="1:4" s="82" customFormat="1">
      <c r="A28" s="88"/>
      <c r="B28" s="88"/>
      <c r="C28" s="88"/>
      <c r="D28" s="88"/>
    </row>
    <row r="29" spans="1:4" s="82" customFormat="1">
      <c r="A29" s="88"/>
      <c r="B29" s="88"/>
      <c r="C29" s="88"/>
      <c r="D29" s="88"/>
    </row>
    <row r="30" spans="1:4" s="82" customFormat="1">
      <c r="A30" s="88"/>
      <c r="B30" s="88"/>
      <c r="C30" s="88"/>
      <c r="D30" s="88"/>
    </row>
    <row r="31" spans="1:4" s="82" customFormat="1">
      <c r="A31" s="88"/>
      <c r="B31" s="88"/>
      <c r="C31" s="88"/>
      <c r="D31" s="88"/>
    </row>
    <row r="32" spans="1:4" s="82" customFormat="1">
      <c r="A32" s="88"/>
      <c r="B32" s="88"/>
      <c r="C32" s="88"/>
      <c r="D32" s="88"/>
    </row>
    <row r="33" spans="1:4" s="82" customFormat="1">
      <c r="A33" s="88"/>
      <c r="B33" s="88"/>
      <c r="C33" s="88"/>
      <c r="D33" s="88"/>
    </row>
    <row r="34" spans="1:4" s="82" customFormat="1">
      <c r="A34" s="88"/>
      <c r="B34" s="88"/>
      <c r="C34" s="88"/>
      <c r="D34" s="88"/>
    </row>
    <row r="35" spans="1:4" s="82" customFormat="1">
      <c r="A35" s="88"/>
      <c r="B35" s="88"/>
      <c r="C35" s="88"/>
      <c r="D35" s="88"/>
    </row>
  </sheetData>
  <mergeCells count="1">
    <mergeCell ref="A2:D2"/>
  </mergeCells>
  <phoneticPr fontId="19" type="noConversion"/>
  <printOptions horizontalCentered="1"/>
  <pageMargins left="0.43307086614173229" right="0.19685039370078741" top="0.9055118110236221" bottom="0.78740157480314965" header="0" footer="0.7874015748031496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dimension ref="A1:D35"/>
  <sheetViews>
    <sheetView showGridLines="0" showZeros="0" zoomScale="98" zoomScaleNormal="98" workbookViewId="0">
      <pane xSplit="1" ySplit="4" topLeftCell="B5" activePane="bottomRight" state="frozen"/>
      <selection activeCell="A9" sqref="A9"/>
      <selection pane="topRight" activeCell="A9" sqref="A9"/>
      <selection pane="bottomLeft" activeCell="A9" sqref="A9"/>
      <selection pane="bottomRight" activeCell="A9" sqref="A9"/>
    </sheetView>
  </sheetViews>
  <sheetFormatPr defaultRowHeight="14.25"/>
  <cols>
    <col min="1" max="1" width="52.125" style="73" customWidth="1"/>
    <col min="2" max="2" width="14" style="73" customWidth="1"/>
    <col min="3" max="3" width="13.75" style="73" customWidth="1"/>
    <col min="4" max="4" width="13.5" style="73" customWidth="1"/>
    <col min="5" max="16384" width="9" style="74"/>
  </cols>
  <sheetData>
    <row r="1" spans="1:4" ht="27.75" customHeight="1">
      <c r="A1" s="72" t="s">
        <v>433</v>
      </c>
      <c r="B1" s="72"/>
      <c r="C1" s="72"/>
    </row>
    <row r="2" spans="1:4" ht="42" customHeight="1">
      <c r="A2" s="150" t="s">
        <v>387</v>
      </c>
      <c r="B2" s="150"/>
      <c r="C2" s="150"/>
      <c r="D2" s="150"/>
    </row>
    <row r="3" spans="1:4" s="77" customFormat="1" ht="27.75" customHeight="1">
      <c r="A3" s="75" t="s">
        <v>356</v>
      </c>
      <c r="B3" s="75"/>
      <c r="C3" s="75"/>
      <c r="D3" s="76" t="s">
        <v>1</v>
      </c>
    </row>
    <row r="4" spans="1:4" s="77" customFormat="1" ht="33" customHeight="1">
      <c r="A4" s="78" t="s">
        <v>258</v>
      </c>
      <c r="B4" s="78" t="s">
        <v>289</v>
      </c>
      <c r="C4" s="79" t="s">
        <v>290</v>
      </c>
      <c r="D4" s="79" t="s">
        <v>20</v>
      </c>
    </row>
    <row r="5" spans="1:4" s="84" customFormat="1" ht="33.75" customHeight="1">
      <c r="A5" s="80" t="s">
        <v>423</v>
      </c>
      <c r="B5" s="81">
        <v>3984</v>
      </c>
      <c r="C5" s="83">
        <v>22200</v>
      </c>
      <c r="D5" s="22">
        <f t="shared" ref="D5:D6" si="0">(C5/B5-1)*100</f>
        <v>457.22891566265059</v>
      </c>
    </row>
    <row r="6" spans="1:4" s="84" customFormat="1" ht="33.75" customHeight="1">
      <c r="A6" s="85" t="s">
        <v>392</v>
      </c>
      <c r="B6" s="81">
        <v>3984</v>
      </c>
      <c r="C6" s="86">
        <v>22200</v>
      </c>
      <c r="D6" s="22">
        <f t="shared" si="0"/>
        <v>457.22891566265059</v>
      </c>
    </row>
    <row r="7" spans="1:4" s="82" customFormat="1" ht="31.5" customHeight="1">
      <c r="A7" s="152" t="s">
        <v>374</v>
      </c>
      <c r="B7" s="152"/>
      <c r="C7" s="152"/>
      <c r="D7" s="152"/>
    </row>
    <row r="8" spans="1:4" s="82" customFormat="1">
      <c r="A8" s="88"/>
      <c r="B8" s="88"/>
      <c r="C8" s="88"/>
      <c r="D8" s="89"/>
    </row>
    <row r="9" spans="1:4" s="82" customFormat="1">
      <c r="A9" s="88"/>
      <c r="B9" s="88"/>
      <c r="C9" s="88"/>
      <c r="D9" s="88"/>
    </row>
    <row r="10" spans="1:4" s="82" customFormat="1">
      <c r="A10" s="88"/>
      <c r="B10" s="88"/>
      <c r="C10" s="88"/>
      <c r="D10" s="88"/>
    </row>
    <row r="11" spans="1:4" s="82" customFormat="1">
      <c r="A11" s="88"/>
      <c r="B11" s="88"/>
      <c r="C11" s="88"/>
      <c r="D11" s="90"/>
    </row>
    <row r="12" spans="1:4" s="82" customFormat="1">
      <c r="A12" s="88"/>
      <c r="B12" s="88"/>
      <c r="C12" s="88"/>
      <c r="D12" s="88"/>
    </row>
    <row r="13" spans="1:4" s="82" customFormat="1">
      <c r="A13" s="88"/>
      <c r="B13" s="88"/>
      <c r="C13" s="88"/>
      <c r="D13" s="88"/>
    </row>
    <row r="14" spans="1:4" s="82" customFormat="1">
      <c r="A14" s="88"/>
      <c r="B14" s="88"/>
      <c r="C14" s="88"/>
      <c r="D14" s="88"/>
    </row>
    <row r="15" spans="1:4" s="82" customFormat="1">
      <c r="A15" s="88"/>
      <c r="B15" s="88"/>
      <c r="C15" s="88"/>
      <c r="D15" s="88"/>
    </row>
    <row r="16" spans="1:4" s="82" customFormat="1">
      <c r="A16" s="88"/>
      <c r="B16" s="88"/>
      <c r="C16" s="88"/>
      <c r="D16" s="88"/>
    </row>
    <row r="17" spans="1:4" s="82" customFormat="1">
      <c r="A17" s="88"/>
      <c r="B17" s="88"/>
      <c r="C17" s="88"/>
      <c r="D17" s="88"/>
    </row>
    <row r="18" spans="1:4" s="82" customFormat="1">
      <c r="A18" s="88"/>
      <c r="B18" s="88"/>
      <c r="C18" s="88"/>
      <c r="D18" s="88"/>
    </row>
    <row r="19" spans="1:4" s="82" customFormat="1">
      <c r="A19" s="88"/>
      <c r="B19" s="88"/>
      <c r="C19" s="88"/>
      <c r="D19" s="88"/>
    </row>
    <row r="20" spans="1:4" s="82" customFormat="1">
      <c r="A20" s="88"/>
      <c r="B20" s="88"/>
      <c r="C20" s="88"/>
      <c r="D20" s="88"/>
    </row>
    <row r="21" spans="1:4" s="82" customFormat="1">
      <c r="A21" s="88"/>
      <c r="B21" s="88"/>
      <c r="C21" s="88"/>
      <c r="D21" s="88"/>
    </row>
    <row r="22" spans="1:4" s="82" customFormat="1">
      <c r="A22" s="88"/>
      <c r="B22" s="88"/>
      <c r="C22" s="88"/>
      <c r="D22" s="88"/>
    </row>
    <row r="23" spans="1:4" s="82" customFormat="1">
      <c r="A23" s="88"/>
      <c r="B23" s="88"/>
      <c r="C23" s="88"/>
      <c r="D23" s="88"/>
    </row>
    <row r="24" spans="1:4" s="82" customFormat="1">
      <c r="A24" s="88"/>
      <c r="B24" s="88"/>
      <c r="C24" s="88"/>
      <c r="D24" s="88"/>
    </row>
    <row r="25" spans="1:4" s="82" customFormat="1">
      <c r="A25" s="88"/>
      <c r="B25" s="88"/>
      <c r="C25" s="88"/>
      <c r="D25" s="88"/>
    </row>
    <row r="26" spans="1:4" s="82" customFormat="1">
      <c r="A26" s="88"/>
      <c r="B26" s="88"/>
      <c r="C26" s="88"/>
      <c r="D26" s="88"/>
    </row>
    <row r="27" spans="1:4" s="82" customFormat="1">
      <c r="A27" s="88"/>
      <c r="B27" s="88"/>
      <c r="C27" s="88"/>
      <c r="D27" s="88"/>
    </row>
    <row r="28" spans="1:4" s="82" customFormat="1">
      <c r="A28" s="88"/>
      <c r="B28" s="88"/>
      <c r="C28" s="88"/>
      <c r="D28" s="88"/>
    </row>
    <row r="29" spans="1:4" s="82" customFormat="1">
      <c r="A29" s="88"/>
      <c r="B29" s="88"/>
      <c r="C29" s="88"/>
      <c r="D29" s="88"/>
    </row>
    <row r="30" spans="1:4" s="82" customFormat="1">
      <c r="A30" s="88"/>
      <c r="B30" s="88"/>
      <c r="C30" s="88"/>
      <c r="D30" s="88"/>
    </row>
    <row r="31" spans="1:4" s="82" customFormat="1">
      <c r="A31" s="88"/>
      <c r="B31" s="88"/>
      <c r="C31" s="88"/>
      <c r="D31" s="88"/>
    </row>
    <row r="32" spans="1:4" s="82" customFormat="1">
      <c r="A32" s="88"/>
      <c r="B32" s="88"/>
      <c r="C32" s="88"/>
      <c r="D32" s="88"/>
    </row>
    <row r="33" spans="1:4" s="82" customFormat="1">
      <c r="A33" s="88"/>
      <c r="B33" s="88"/>
      <c r="C33" s="88"/>
      <c r="D33" s="88"/>
    </row>
    <row r="34" spans="1:4" s="82" customFormat="1">
      <c r="A34" s="88"/>
      <c r="B34" s="88"/>
      <c r="C34" s="88"/>
      <c r="D34" s="88"/>
    </row>
    <row r="35" spans="1:4" s="82" customFormat="1">
      <c r="A35" s="88"/>
      <c r="B35" s="88"/>
      <c r="C35" s="88"/>
      <c r="D35" s="88"/>
    </row>
  </sheetData>
  <mergeCells count="2">
    <mergeCell ref="A2:D2"/>
    <mergeCell ref="A7:D7"/>
  </mergeCells>
  <phoneticPr fontId="35" type="noConversion"/>
  <printOptions horizontalCentered="1"/>
  <pageMargins left="0.43307086614173229" right="0.19685039370078741" top="0.9055118110236221" bottom="0.78740157480314965" header="0" footer="0.7874015748031496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dimension ref="A1:D33"/>
  <sheetViews>
    <sheetView showZeros="0" workbookViewId="0">
      <selection activeCell="A9" sqref="A9"/>
    </sheetView>
  </sheetViews>
  <sheetFormatPr defaultRowHeight="13.5"/>
  <cols>
    <col min="1" max="1" width="40.75" style="125" customWidth="1"/>
    <col min="2" max="2" width="34.125" style="125" customWidth="1"/>
    <col min="3" max="256" width="9" style="125"/>
    <col min="257" max="257" width="40.75" style="125" customWidth="1"/>
    <col min="258" max="258" width="59.375" style="125" customWidth="1"/>
    <col min="259" max="512" width="9" style="125"/>
    <col min="513" max="513" width="40.75" style="125" customWidth="1"/>
    <col min="514" max="514" width="59.375" style="125" customWidth="1"/>
    <col min="515" max="768" width="9" style="125"/>
    <col min="769" max="769" width="40.75" style="125" customWidth="1"/>
    <col min="770" max="770" width="59.375" style="125" customWidth="1"/>
    <col min="771" max="1024" width="9" style="125"/>
    <col min="1025" max="1025" width="40.75" style="125" customWidth="1"/>
    <col min="1026" max="1026" width="59.375" style="125" customWidth="1"/>
    <col min="1027" max="1280" width="9" style="125"/>
    <col min="1281" max="1281" width="40.75" style="125" customWidth="1"/>
    <col min="1282" max="1282" width="59.375" style="125" customWidth="1"/>
    <col min="1283" max="1536" width="9" style="125"/>
    <col min="1537" max="1537" width="40.75" style="125" customWidth="1"/>
    <col min="1538" max="1538" width="59.375" style="125" customWidth="1"/>
    <col min="1539" max="1792" width="9" style="125"/>
    <col min="1793" max="1793" width="40.75" style="125" customWidth="1"/>
    <col min="1794" max="1794" width="59.375" style="125" customWidth="1"/>
    <col min="1795" max="2048" width="9" style="125"/>
    <col min="2049" max="2049" width="40.75" style="125" customWidth="1"/>
    <col min="2050" max="2050" width="59.375" style="125" customWidth="1"/>
    <col min="2051" max="2304" width="9" style="125"/>
    <col min="2305" max="2305" width="40.75" style="125" customWidth="1"/>
    <col min="2306" max="2306" width="59.375" style="125" customWidth="1"/>
    <col min="2307" max="2560" width="9" style="125"/>
    <col min="2561" max="2561" width="40.75" style="125" customWidth="1"/>
    <col min="2562" max="2562" width="59.375" style="125" customWidth="1"/>
    <col min="2563" max="2816" width="9" style="125"/>
    <col min="2817" max="2817" width="40.75" style="125" customWidth="1"/>
    <col min="2818" max="2818" width="59.375" style="125" customWidth="1"/>
    <col min="2819" max="3072" width="9" style="125"/>
    <col min="3073" max="3073" width="40.75" style="125" customWidth="1"/>
    <col min="3074" max="3074" width="59.375" style="125" customWidth="1"/>
    <col min="3075" max="3328" width="9" style="125"/>
    <col min="3329" max="3329" width="40.75" style="125" customWidth="1"/>
    <col min="3330" max="3330" width="59.375" style="125" customWidth="1"/>
    <col min="3331" max="3584" width="9" style="125"/>
    <col min="3585" max="3585" width="40.75" style="125" customWidth="1"/>
    <col min="3586" max="3586" width="59.375" style="125" customWidth="1"/>
    <col min="3587" max="3840" width="9" style="125"/>
    <col min="3841" max="3841" width="40.75" style="125" customWidth="1"/>
    <col min="3842" max="3842" width="59.375" style="125" customWidth="1"/>
    <col min="3843" max="4096" width="9" style="125"/>
    <col min="4097" max="4097" width="40.75" style="125" customWidth="1"/>
    <col min="4098" max="4098" width="59.375" style="125" customWidth="1"/>
    <col min="4099" max="4352" width="9" style="125"/>
    <col min="4353" max="4353" width="40.75" style="125" customWidth="1"/>
    <col min="4354" max="4354" width="59.375" style="125" customWidth="1"/>
    <col min="4355" max="4608" width="9" style="125"/>
    <col min="4609" max="4609" width="40.75" style="125" customWidth="1"/>
    <col min="4610" max="4610" width="59.375" style="125" customWidth="1"/>
    <col min="4611" max="4864" width="9" style="125"/>
    <col min="4865" max="4865" width="40.75" style="125" customWidth="1"/>
    <col min="4866" max="4866" width="59.375" style="125" customWidth="1"/>
    <col min="4867" max="5120" width="9" style="125"/>
    <col min="5121" max="5121" width="40.75" style="125" customWidth="1"/>
    <col min="5122" max="5122" width="59.375" style="125" customWidth="1"/>
    <col min="5123" max="5376" width="9" style="125"/>
    <col min="5377" max="5377" width="40.75" style="125" customWidth="1"/>
    <col min="5378" max="5378" width="59.375" style="125" customWidth="1"/>
    <col min="5379" max="5632" width="9" style="125"/>
    <col min="5633" max="5633" width="40.75" style="125" customWidth="1"/>
    <col min="5634" max="5634" width="59.375" style="125" customWidth="1"/>
    <col min="5635" max="5888" width="9" style="125"/>
    <col min="5889" max="5889" width="40.75" style="125" customWidth="1"/>
    <col min="5890" max="5890" width="59.375" style="125" customWidth="1"/>
    <col min="5891" max="6144" width="9" style="125"/>
    <col min="6145" max="6145" width="40.75" style="125" customWidth="1"/>
    <col min="6146" max="6146" width="59.375" style="125" customWidth="1"/>
    <col min="6147" max="6400" width="9" style="125"/>
    <col min="6401" max="6401" width="40.75" style="125" customWidth="1"/>
    <col min="6402" max="6402" width="59.375" style="125" customWidth="1"/>
    <col min="6403" max="6656" width="9" style="125"/>
    <col min="6657" max="6657" width="40.75" style="125" customWidth="1"/>
    <col min="6658" max="6658" width="59.375" style="125" customWidth="1"/>
    <col min="6659" max="6912" width="9" style="125"/>
    <col min="6913" max="6913" width="40.75" style="125" customWidth="1"/>
    <col min="6914" max="6914" width="59.375" style="125" customWidth="1"/>
    <col min="6915" max="7168" width="9" style="125"/>
    <col min="7169" max="7169" width="40.75" style="125" customWidth="1"/>
    <col min="7170" max="7170" width="59.375" style="125" customWidth="1"/>
    <col min="7171" max="7424" width="9" style="125"/>
    <col min="7425" max="7425" width="40.75" style="125" customWidth="1"/>
    <col min="7426" max="7426" width="59.375" style="125" customWidth="1"/>
    <col min="7427" max="7680" width="9" style="125"/>
    <col min="7681" max="7681" width="40.75" style="125" customWidth="1"/>
    <col min="7682" max="7682" width="59.375" style="125" customWidth="1"/>
    <col min="7683" max="7936" width="9" style="125"/>
    <col min="7937" max="7937" width="40.75" style="125" customWidth="1"/>
    <col min="7938" max="7938" width="59.375" style="125" customWidth="1"/>
    <col min="7939" max="8192" width="9" style="125"/>
    <col min="8193" max="8193" width="40.75" style="125" customWidth="1"/>
    <col min="8194" max="8194" width="59.375" style="125" customWidth="1"/>
    <col min="8195" max="8448" width="9" style="125"/>
    <col min="8449" max="8449" width="40.75" style="125" customWidth="1"/>
    <col min="8450" max="8450" width="59.375" style="125" customWidth="1"/>
    <col min="8451" max="8704" width="9" style="125"/>
    <col min="8705" max="8705" width="40.75" style="125" customWidth="1"/>
    <col min="8706" max="8706" width="59.375" style="125" customWidth="1"/>
    <col min="8707" max="8960" width="9" style="125"/>
    <col min="8961" max="8961" width="40.75" style="125" customWidth="1"/>
    <col min="8962" max="8962" width="59.375" style="125" customWidth="1"/>
    <col min="8963" max="9216" width="9" style="125"/>
    <col min="9217" max="9217" width="40.75" style="125" customWidth="1"/>
    <col min="9218" max="9218" width="59.375" style="125" customWidth="1"/>
    <col min="9219" max="9472" width="9" style="125"/>
    <col min="9473" max="9473" width="40.75" style="125" customWidth="1"/>
    <col min="9474" max="9474" width="59.375" style="125" customWidth="1"/>
    <col min="9475" max="9728" width="9" style="125"/>
    <col min="9729" max="9729" width="40.75" style="125" customWidth="1"/>
    <col min="9730" max="9730" width="59.375" style="125" customWidth="1"/>
    <col min="9731" max="9984" width="9" style="125"/>
    <col min="9985" max="9985" width="40.75" style="125" customWidth="1"/>
    <col min="9986" max="9986" width="59.375" style="125" customWidth="1"/>
    <col min="9987" max="10240" width="9" style="125"/>
    <col min="10241" max="10241" width="40.75" style="125" customWidth="1"/>
    <col min="10242" max="10242" width="59.375" style="125" customWidth="1"/>
    <col min="10243" max="10496" width="9" style="125"/>
    <col min="10497" max="10497" width="40.75" style="125" customWidth="1"/>
    <col min="10498" max="10498" width="59.375" style="125" customWidth="1"/>
    <col min="10499" max="10752" width="9" style="125"/>
    <col min="10753" max="10753" width="40.75" style="125" customWidth="1"/>
    <col min="10754" max="10754" width="59.375" style="125" customWidth="1"/>
    <col min="10755" max="11008" width="9" style="125"/>
    <col min="11009" max="11009" width="40.75" style="125" customWidth="1"/>
    <col min="11010" max="11010" width="59.375" style="125" customWidth="1"/>
    <col min="11011" max="11264" width="9" style="125"/>
    <col min="11265" max="11265" width="40.75" style="125" customWidth="1"/>
    <col min="11266" max="11266" width="59.375" style="125" customWidth="1"/>
    <col min="11267" max="11520" width="9" style="125"/>
    <col min="11521" max="11521" width="40.75" style="125" customWidth="1"/>
    <col min="11522" max="11522" width="59.375" style="125" customWidth="1"/>
    <col min="11523" max="11776" width="9" style="125"/>
    <col min="11777" max="11777" width="40.75" style="125" customWidth="1"/>
    <col min="11778" max="11778" width="59.375" style="125" customWidth="1"/>
    <col min="11779" max="12032" width="9" style="125"/>
    <col min="12033" max="12033" width="40.75" style="125" customWidth="1"/>
    <col min="12034" max="12034" width="59.375" style="125" customWidth="1"/>
    <col min="12035" max="12288" width="9" style="125"/>
    <col min="12289" max="12289" width="40.75" style="125" customWidth="1"/>
    <col min="12290" max="12290" width="59.375" style="125" customWidth="1"/>
    <col min="12291" max="12544" width="9" style="125"/>
    <col min="12545" max="12545" width="40.75" style="125" customWidth="1"/>
    <col min="12546" max="12546" width="59.375" style="125" customWidth="1"/>
    <col min="12547" max="12800" width="9" style="125"/>
    <col min="12801" max="12801" width="40.75" style="125" customWidth="1"/>
    <col min="12802" max="12802" width="59.375" style="125" customWidth="1"/>
    <col min="12803" max="13056" width="9" style="125"/>
    <col min="13057" max="13057" width="40.75" style="125" customWidth="1"/>
    <col min="13058" max="13058" width="59.375" style="125" customWidth="1"/>
    <col min="13059" max="13312" width="9" style="125"/>
    <col min="13313" max="13313" width="40.75" style="125" customWidth="1"/>
    <col min="13314" max="13314" width="59.375" style="125" customWidth="1"/>
    <col min="13315" max="13568" width="9" style="125"/>
    <col min="13569" max="13569" width="40.75" style="125" customWidth="1"/>
    <col min="13570" max="13570" width="59.375" style="125" customWidth="1"/>
    <col min="13571" max="13824" width="9" style="125"/>
    <col min="13825" max="13825" width="40.75" style="125" customWidth="1"/>
    <col min="13826" max="13826" width="59.375" style="125" customWidth="1"/>
    <col min="13827" max="14080" width="9" style="125"/>
    <col min="14081" max="14081" width="40.75" style="125" customWidth="1"/>
    <col min="14082" max="14082" width="59.375" style="125" customWidth="1"/>
    <col min="14083" max="14336" width="9" style="125"/>
    <col min="14337" max="14337" width="40.75" style="125" customWidth="1"/>
    <col min="14338" max="14338" width="59.375" style="125" customWidth="1"/>
    <col min="14339" max="14592" width="9" style="125"/>
    <col min="14593" max="14593" width="40.75" style="125" customWidth="1"/>
    <col min="14594" max="14594" width="59.375" style="125" customWidth="1"/>
    <col min="14595" max="14848" width="9" style="125"/>
    <col min="14849" max="14849" width="40.75" style="125" customWidth="1"/>
    <col min="14850" max="14850" width="59.375" style="125" customWidth="1"/>
    <col min="14851" max="15104" width="9" style="125"/>
    <col min="15105" max="15105" width="40.75" style="125" customWidth="1"/>
    <col min="15106" max="15106" width="59.375" style="125" customWidth="1"/>
    <col min="15107" max="15360" width="9" style="125"/>
    <col min="15361" max="15361" width="40.75" style="125" customWidth="1"/>
    <col min="15362" max="15362" width="59.375" style="125" customWidth="1"/>
    <col min="15363" max="15616" width="9" style="125"/>
    <col min="15617" max="15617" width="40.75" style="125" customWidth="1"/>
    <col min="15618" max="15618" width="59.375" style="125" customWidth="1"/>
    <col min="15619" max="15872" width="9" style="125"/>
    <col min="15873" max="15873" width="40.75" style="125" customWidth="1"/>
    <col min="15874" max="15874" width="59.375" style="125" customWidth="1"/>
    <col min="15875" max="16128" width="9" style="125"/>
    <col min="16129" max="16129" width="40.75" style="125" customWidth="1"/>
    <col min="16130" max="16130" width="59.375" style="125" customWidth="1"/>
    <col min="16131" max="16384" width="9" style="125"/>
  </cols>
  <sheetData>
    <row r="1" spans="1:4" ht="22.5" customHeight="1">
      <c r="A1" s="72" t="s">
        <v>444</v>
      </c>
      <c r="B1" s="124"/>
      <c r="C1" s="124"/>
      <c r="D1" s="124"/>
    </row>
    <row r="2" spans="1:4" ht="32.25" customHeight="1">
      <c r="A2" s="153" t="s">
        <v>440</v>
      </c>
      <c r="B2" s="153"/>
    </row>
    <row r="3" spans="1:4" ht="23.25" customHeight="1">
      <c r="A3" s="126"/>
      <c r="B3" s="131" t="s">
        <v>1</v>
      </c>
    </row>
    <row r="4" spans="1:4" s="127" customFormat="1" ht="24.75" customHeight="1">
      <c r="A4" s="130" t="s">
        <v>435</v>
      </c>
      <c r="B4" s="129" t="s">
        <v>436</v>
      </c>
    </row>
    <row r="5" spans="1:4" s="127" customFormat="1" ht="27.75" customHeight="1">
      <c r="A5" s="129" t="s">
        <v>441</v>
      </c>
      <c r="B5" s="129">
        <f>B6+B7+B8</f>
        <v>1107</v>
      </c>
    </row>
    <row r="6" spans="1:4" s="127" customFormat="1" ht="27.75" customHeight="1">
      <c r="A6" s="128" t="s">
        <v>437</v>
      </c>
      <c r="B6" s="129">
        <v>185</v>
      </c>
    </row>
    <row r="7" spans="1:4" s="127" customFormat="1" ht="27.75" customHeight="1">
      <c r="A7" s="128" t="s">
        <v>438</v>
      </c>
      <c r="B7" s="129">
        <v>242</v>
      </c>
    </row>
    <row r="8" spans="1:4" s="127" customFormat="1" ht="27.75" customHeight="1">
      <c r="A8" s="128" t="s">
        <v>439</v>
      </c>
      <c r="B8" s="129">
        <v>680</v>
      </c>
    </row>
    <row r="9" spans="1:4" s="127" customFormat="1" ht="27.75" customHeight="1">
      <c r="A9" s="128" t="s">
        <v>442</v>
      </c>
      <c r="B9" s="129"/>
    </row>
    <row r="10" spans="1:4" s="127" customFormat="1" ht="27.75" customHeight="1">
      <c r="A10" s="128" t="s">
        <v>443</v>
      </c>
      <c r="B10" s="129">
        <v>680</v>
      </c>
    </row>
    <row r="11" spans="1:4" s="127" customFormat="1" ht="14.25"/>
    <row r="12" spans="1:4" s="127" customFormat="1" ht="14.25"/>
    <row r="13" spans="1:4" s="127" customFormat="1" ht="14.25"/>
    <row r="14" spans="1:4" s="127" customFormat="1" ht="14.25"/>
    <row r="15" spans="1:4" s="127" customFormat="1" ht="14.25"/>
    <row r="16" spans="1:4" s="127" customFormat="1" ht="14.25"/>
    <row r="17" s="127" customFormat="1" ht="14.25"/>
    <row r="18" s="127" customFormat="1" ht="14.25"/>
    <row r="19" s="127" customFormat="1" ht="14.25"/>
    <row r="20" s="127" customFormat="1" ht="14.25"/>
    <row r="21" s="127" customFormat="1" ht="14.25"/>
    <row r="22" s="127" customFormat="1" ht="14.25"/>
    <row r="23" s="127" customFormat="1" ht="14.25"/>
    <row r="24" s="127" customFormat="1" ht="14.25"/>
    <row r="25" s="127" customFormat="1" ht="14.25"/>
    <row r="26" s="127" customFormat="1" ht="14.25"/>
    <row r="27" s="127" customFormat="1" ht="14.25"/>
    <row r="28" s="127" customFormat="1" ht="14.25"/>
    <row r="29" s="127" customFormat="1" ht="14.25"/>
    <row r="30" s="127" customFormat="1" ht="14.25"/>
    <row r="31" s="127" customFormat="1" ht="14.25"/>
    <row r="32" s="127" customFormat="1" ht="14.25"/>
    <row r="33" s="127" customFormat="1" ht="14.25"/>
  </sheetData>
  <mergeCells count="1">
    <mergeCell ref="A2:B2"/>
  </mergeCells>
  <phoneticPr fontId="19" type="noConversion"/>
  <printOptions horizontalCentered="1"/>
  <pageMargins left="0.70866141732283472" right="0.70866141732283472" top="0.74803149606299213" bottom="0.74803149606299213" header="0.31496062992125984" footer="0.31496062992125984"/>
  <pageSetup paperSize="9" orientation="portrait" horizontalDpi="200" verticalDpi="200" r:id="rId1"/>
</worksheet>
</file>

<file path=xl/worksheets/sheet19.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3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G24"/>
  <sheetViews>
    <sheetView topLeftCell="A16" workbookViewId="0">
      <selection activeCell="A9" sqref="A9"/>
    </sheetView>
  </sheetViews>
  <sheetFormatPr defaultRowHeight="13.5"/>
  <cols>
    <col min="1" max="1" width="33.875" style="33" bestFit="1" customWidth="1"/>
    <col min="2" max="2" width="16.125" style="33" bestFit="1" customWidth="1"/>
    <col min="3" max="3" width="14.875" style="33" customWidth="1"/>
    <col min="4" max="4" width="16.875" style="33" customWidth="1"/>
    <col min="5" max="16384" width="9" style="33"/>
  </cols>
  <sheetData>
    <row r="1" spans="1:7" ht="37.5" customHeight="1">
      <c r="A1" s="30" t="s">
        <v>407</v>
      </c>
      <c r="B1" s="31"/>
      <c r="C1" s="32"/>
      <c r="D1" s="31"/>
    </row>
    <row r="2" spans="1:7" ht="41.25" customHeight="1">
      <c r="A2" s="138" t="s">
        <v>272</v>
      </c>
      <c r="B2" s="138"/>
      <c r="C2" s="138"/>
      <c r="D2" s="138"/>
    </row>
    <row r="3" spans="1:7" ht="24" customHeight="1">
      <c r="A3" s="34" t="s">
        <v>356</v>
      </c>
      <c r="B3" s="35"/>
      <c r="C3" s="36"/>
      <c r="D3" s="37" t="s">
        <v>21</v>
      </c>
    </row>
    <row r="4" spans="1:7" ht="24.75" customHeight="1">
      <c r="A4" s="38" t="s">
        <v>22</v>
      </c>
      <c r="B4" s="38" t="s">
        <v>287</v>
      </c>
      <c r="C4" s="39" t="s">
        <v>288</v>
      </c>
      <c r="D4" s="40" t="s">
        <v>23</v>
      </c>
      <c r="F4" s="120"/>
      <c r="G4" s="120"/>
    </row>
    <row r="5" spans="1:7" ht="24.75" customHeight="1">
      <c r="A5" s="41" t="s">
        <v>274</v>
      </c>
      <c r="B5" s="42">
        <v>300584</v>
      </c>
      <c r="C5" s="42">
        <f>SUM(C6:C21)</f>
        <v>333200</v>
      </c>
      <c r="D5" s="43">
        <f>(C5/B5-1)*100</f>
        <v>10.850876959518807</v>
      </c>
    </row>
    <row r="6" spans="1:7" ht="24.75" customHeight="1">
      <c r="A6" s="41" t="s">
        <v>0</v>
      </c>
      <c r="B6" s="42">
        <v>32377</v>
      </c>
      <c r="C6" s="42">
        <v>34594</v>
      </c>
      <c r="D6" s="43">
        <f t="shared" ref="D6:D21" si="0">(C6/B6-1)*100</f>
        <v>6.8474534391697706</v>
      </c>
    </row>
    <row r="7" spans="1:7" ht="24.75" customHeight="1">
      <c r="A7" s="41" t="s">
        <v>275</v>
      </c>
      <c r="B7" s="42">
        <v>37828</v>
      </c>
      <c r="C7" s="42">
        <v>33827</v>
      </c>
      <c r="D7" s="43">
        <f t="shared" si="0"/>
        <v>-10.576821402135984</v>
      </c>
      <c r="F7" s="45"/>
      <c r="G7" s="112"/>
    </row>
    <row r="8" spans="1:7" ht="24.75" customHeight="1">
      <c r="A8" s="41" t="s">
        <v>276</v>
      </c>
      <c r="B8" s="42">
        <v>64238</v>
      </c>
      <c r="C8" s="42">
        <v>66910</v>
      </c>
      <c r="D8" s="43">
        <f t="shared" si="0"/>
        <v>4.1595317413368971</v>
      </c>
    </row>
    <row r="9" spans="1:7" ht="24.75" customHeight="1">
      <c r="A9" s="41" t="s">
        <v>277</v>
      </c>
      <c r="B9" s="42">
        <v>10265</v>
      </c>
      <c r="C9" s="42">
        <v>10925</v>
      </c>
      <c r="D9" s="43">
        <f t="shared" si="0"/>
        <v>6.4296151972722759</v>
      </c>
    </row>
    <row r="10" spans="1:7" ht="24.75" customHeight="1">
      <c r="A10" s="41" t="s">
        <v>330</v>
      </c>
      <c r="B10" s="42">
        <v>6397</v>
      </c>
      <c r="C10" s="42">
        <v>5437</v>
      </c>
      <c r="D10" s="43">
        <f t="shared" si="0"/>
        <v>-15.007034547444109</v>
      </c>
    </row>
    <row r="11" spans="1:7" ht="24.75" customHeight="1">
      <c r="A11" s="41" t="s">
        <v>278</v>
      </c>
      <c r="B11" s="42">
        <v>55024</v>
      </c>
      <c r="C11" s="42">
        <v>61032</v>
      </c>
      <c r="D11" s="43">
        <f t="shared" si="0"/>
        <v>10.918871765047978</v>
      </c>
    </row>
    <row r="12" spans="1:7" ht="24.75" customHeight="1">
      <c r="A12" s="41" t="s">
        <v>279</v>
      </c>
      <c r="B12" s="42">
        <v>19477</v>
      </c>
      <c r="C12" s="42">
        <v>19980</v>
      </c>
      <c r="D12" s="43">
        <f t="shared" si="0"/>
        <v>2.5825332443394799</v>
      </c>
    </row>
    <row r="13" spans="1:7" ht="24.75" customHeight="1">
      <c r="A13" s="44" t="s">
        <v>280</v>
      </c>
      <c r="B13" s="42">
        <v>57295</v>
      </c>
      <c r="C13" s="42">
        <v>62700</v>
      </c>
      <c r="D13" s="43">
        <f t="shared" si="0"/>
        <v>9.4336329522646025</v>
      </c>
      <c r="E13" s="45"/>
    </row>
    <row r="14" spans="1:7" ht="24.75" customHeight="1">
      <c r="A14" s="44" t="s">
        <v>281</v>
      </c>
      <c r="B14" s="42">
        <v>1985</v>
      </c>
      <c r="C14" s="42">
        <v>1273</v>
      </c>
      <c r="D14" s="43">
        <f t="shared" si="0"/>
        <v>-35.869017632241821</v>
      </c>
    </row>
    <row r="15" spans="1:7" ht="24.75" customHeight="1">
      <c r="A15" s="41" t="s">
        <v>282</v>
      </c>
      <c r="B15" s="42">
        <v>1661</v>
      </c>
      <c r="C15" s="42">
        <v>2057</v>
      </c>
      <c r="D15" s="43">
        <f t="shared" si="0"/>
        <v>23.841059602649018</v>
      </c>
    </row>
    <row r="16" spans="1:7" ht="24.75" customHeight="1">
      <c r="A16" s="41" t="s">
        <v>283</v>
      </c>
      <c r="B16" s="42">
        <v>3255</v>
      </c>
      <c r="C16" s="42">
        <v>5130</v>
      </c>
      <c r="D16" s="43">
        <f t="shared" si="0"/>
        <v>57.603686635944705</v>
      </c>
    </row>
    <row r="17" spans="1:4" ht="24.75" customHeight="1">
      <c r="A17" s="41" t="s">
        <v>284</v>
      </c>
      <c r="B17" s="42">
        <v>653</v>
      </c>
      <c r="C17" s="42">
        <v>856</v>
      </c>
      <c r="D17" s="43">
        <f t="shared" si="0"/>
        <v>31.087289433384392</v>
      </c>
    </row>
    <row r="18" spans="1:4" ht="24.75" customHeight="1">
      <c r="A18" s="41" t="s">
        <v>285</v>
      </c>
      <c r="B18" s="42">
        <v>7033</v>
      </c>
      <c r="C18" s="42">
        <v>8069</v>
      </c>
      <c r="D18" s="43">
        <f t="shared" si="0"/>
        <v>14.730555950518976</v>
      </c>
    </row>
    <row r="19" spans="1:4" ht="24.75" customHeight="1">
      <c r="A19" s="41" t="s">
        <v>286</v>
      </c>
      <c r="B19" s="42"/>
      <c r="C19" s="42">
        <v>8000</v>
      </c>
      <c r="D19" s="43"/>
    </row>
    <row r="20" spans="1:4" ht="24.75" customHeight="1">
      <c r="A20" s="41" t="s">
        <v>329</v>
      </c>
      <c r="B20" s="42">
        <v>2701</v>
      </c>
      <c r="C20" s="42">
        <v>4795</v>
      </c>
      <c r="D20" s="43">
        <f t="shared" si="0"/>
        <v>77.526841910403562</v>
      </c>
    </row>
    <row r="21" spans="1:4" ht="24.75" customHeight="1">
      <c r="A21" s="41" t="s">
        <v>331</v>
      </c>
      <c r="B21" s="42">
        <v>395</v>
      </c>
      <c r="C21" s="42">
        <v>7615</v>
      </c>
      <c r="D21" s="43">
        <f t="shared" si="0"/>
        <v>1827.8481012658228</v>
      </c>
    </row>
    <row r="22" spans="1:4" ht="21.75" customHeight="1">
      <c r="A22" s="139" t="s">
        <v>382</v>
      </c>
      <c r="B22" s="140"/>
      <c r="C22" s="140"/>
      <c r="D22" s="140"/>
    </row>
    <row r="23" spans="1:4" ht="29.25" customHeight="1">
      <c r="A23" s="141" t="s">
        <v>381</v>
      </c>
      <c r="B23" s="141"/>
      <c r="C23" s="141"/>
      <c r="D23" s="141"/>
    </row>
    <row r="24" spans="1:4" ht="29.25" customHeight="1">
      <c r="A24" s="141"/>
      <c r="B24" s="141"/>
      <c r="C24" s="141"/>
      <c r="D24" s="141"/>
    </row>
  </sheetData>
  <mergeCells count="4">
    <mergeCell ref="A2:D2"/>
    <mergeCell ref="A22:D22"/>
    <mergeCell ref="A23:D23"/>
    <mergeCell ref="A24:D24"/>
  </mergeCells>
  <phoneticPr fontId="19" type="noConversion"/>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dimension ref="A1:G24"/>
  <sheetViews>
    <sheetView topLeftCell="A10" workbookViewId="0">
      <selection activeCell="A9" sqref="A9"/>
    </sheetView>
  </sheetViews>
  <sheetFormatPr defaultRowHeight="13.5"/>
  <cols>
    <col min="1" max="1" width="33.875" style="33" bestFit="1" customWidth="1"/>
    <col min="2" max="2" width="16.125" style="33" bestFit="1" customWidth="1"/>
    <col min="3" max="3" width="14.875" style="33" customWidth="1"/>
    <col min="4" max="4" width="16.875" style="33" customWidth="1"/>
    <col min="5" max="16384" width="9" style="33"/>
  </cols>
  <sheetData>
    <row r="1" spans="1:7" ht="37.5" customHeight="1">
      <c r="A1" s="30" t="s">
        <v>408</v>
      </c>
      <c r="B1" s="31"/>
      <c r="C1" s="32"/>
      <c r="D1" s="31"/>
    </row>
    <row r="2" spans="1:7" ht="41.25" customHeight="1">
      <c r="A2" s="138" t="s">
        <v>400</v>
      </c>
      <c r="B2" s="138"/>
      <c r="C2" s="138"/>
      <c r="D2" s="138"/>
    </row>
    <row r="3" spans="1:7" ht="24" customHeight="1">
      <c r="A3" s="34" t="s">
        <v>356</v>
      </c>
      <c r="B3" s="35"/>
      <c r="C3" s="36"/>
      <c r="D3" s="37" t="s">
        <v>21</v>
      </c>
    </row>
    <row r="4" spans="1:7" ht="24.75" customHeight="1">
      <c r="A4" s="38" t="s">
        <v>22</v>
      </c>
      <c r="B4" s="38" t="s">
        <v>287</v>
      </c>
      <c r="C4" s="39" t="s">
        <v>288</v>
      </c>
      <c r="D4" s="40" t="s">
        <v>23</v>
      </c>
      <c r="F4" s="120"/>
      <c r="G4" s="120"/>
    </row>
    <row r="5" spans="1:7" ht="24.75" customHeight="1">
      <c r="A5" s="41" t="s">
        <v>274</v>
      </c>
      <c r="B5" s="42">
        <v>300584</v>
      </c>
      <c r="C5" s="42">
        <f>SUM(C6:C21)</f>
        <v>333200</v>
      </c>
      <c r="D5" s="43">
        <f>(C5/B5-1)*100</f>
        <v>10.850876959518807</v>
      </c>
    </row>
    <row r="6" spans="1:7" ht="24.75" customHeight="1">
      <c r="A6" s="41" t="s">
        <v>0</v>
      </c>
      <c r="B6" s="42">
        <v>32377</v>
      </c>
      <c r="C6" s="42">
        <v>34594</v>
      </c>
      <c r="D6" s="43">
        <f t="shared" ref="D6:D21" si="0">(C6/B6-1)*100</f>
        <v>6.8474534391697706</v>
      </c>
    </row>
    <row r="7" spans="1:7" ht="24.75" customHeight="1">
      <c r="A7" s="41" t="s">
        <v>275</v>
      </c>
      <c r="B7" s="42">
        <v>37828</v>
      </c>
      <c r="C7" s="42">
        <v>33827</v>
      </c>
      <c r="D7" s="43">
        <f t="shared" si="0"/>
        <v>-10.576821402135984</v>
      </c>
      <c r="F7" s="45"/>
      <c r="G7" s="112"/>
    </row>
    <row r="8" spans="1:7" ht="24.75" customHeight="1">
      <c r="A8" s="41" t="s">
        <v>276</v>
      </c>
      <c r="B8" s="42">
        <v>64238</v>
      </c>
      <c r="C8" s="42">
        <v>66910</v>
      </c>
      <c r="D8" s="43">
        <f t="shared" si="0"/>
        <v>4.1595317413368971</v>
      </c>
    </row>
    <row r="9" spans="1:7" ht="24.75" customHeight="1">
      <c r="A9" s="41" t="s">
        <v>277</v>
      </c>
      <c r="B9" s="42">
        <v>10265</v>
      </c>
      <c r="C9" s="42">
        <v>10925</v>
      </c>
      <c r="D9" s="43">
        <f t="shared" si="0"/>
        <v>6.4296151972722759</v>
      </c>
    </row>
    <row r="10" spans="1:7" ht="24.75" customHeight="1">
      <c r="A10" s="41" t="s">
        <v>330</v>
      </c>
      <c r="B10" s="42">
        <v>6397</v>
      </c>
      <c r="C10" s="42">
        <v>5437</v>
      </c>
      <c r="D10" s="43">
        <f t="shared" si="0"/>
        <v>-15.007034547444109</v>
      </c>
    </row>
    <row r="11" spans="1:7" ht="24.75" customHeight="1">
      <c r="A11" s="41" t="s">
        <v>278</v>
      </c>
      <c r="B11" s="42">
        <v>55024</v>
      </c>
      <c r="C11" s="42">
        <v>61032</v>
      </c>
      <c r="D11" s="43">
        <f t="shared" si="0"/>
        <v>10.918871765047978</v>
      </c>
    </row>
    <row r="12" spans="1:7" ht="24.75" customHeight="1">
      <c r="A12" s="41" t="s">
        <v>279</v>
      </c>
      <c r="B12" s="42">
        <v>19477</v>
      </c>
      <c r="C12" s="42">
        <v>19980</v>
      </c>
      <c r="D12" s="43">
        <f t="shared" si="0"/>
        <v>2.5825332443394799</v>
      </c>
    </row>
    <row r="13" spans="1:7" ht="24.75" customHeight="1">
      <c r="A13" s="44" t="s">
        <v>280</v>
      </c>
      <c r="B13" s="42">
        <v>57295</v>
      </c>
      <c r="C13" s="42">
        <v>62700</v>
      </c>
      <c r="D13" s="43">
        <f t="shared" si="0"/>
        <v>9.4336329522646025</v>
      </c>
      <c r="E13" s="45"/>
    </row>
    <row r="14" spans="1:7" ht="24.75" customHeight="1">
      <c r="A14" s="44" t="s">
        <v>281</v>
      </c>
      <c r="B14" s="42">
        <v>1985</v>
      </c>
      <c r="C14" s="42">
        <v>1273</v>
      </c>
      <c r="D14" s="43">
        <f t="shared" si="0"/>
        <v>-35.869017632241821</v>
      </c>
    </row>
    <row r="15" spans="1:7" ht="24.75" customHeight="1">
      <c r="A15" s="41" t="s">
        <v>282</v>
      </c>
      <c r="B15" s="42">
        <v>1661</v>
      </c>
      <c r="C15" s="42">
        <v>2057</v>
      </c>
      <c r="D15" s="43">
        <f t="shared" si="0"/>
        <v>23.841059602649018</v>
      </c>
    </row>
    <row r="16" spans="1:7" ht="24.75" customHeight="1">
      <c r="A16" s="41" t="s">
        <v>283</v>
      </c>
      <c r="B16" s="42">
        <v>3255</v>
      </c>
      <c r="C16" s="42">
        <v>5130</v>
      </c>
      <c r="D16" s="43">
        <f t="shared" si="0"/>
        <v>57.603686635944705</v>
      </c>
    </row>
    <row r="17" spans="1:4" ht="24.75" customHeight="1">
      <c r="A17" s="41" t="s">
        <v>284</v>
      </c>
      <c r="B17" s="42">
        <v>653</v>
      </c>
      <c r="C17" s="42">
        <v>856</v>
      </c>
      <c r="D17" s="43">
        <f t="shared" si="0"/>
        <v>31.087289433384392</v>
      </c>
    </row>
    <row r="18" spans="1:4" ht="24.75" customHeight="1">
      <c r="A18" s="41" t="s">
        <v>285</v>
      </c>
      <c r="B18" s="42">
        <v>7033</v>
      </c>
      <c r="C18" s="42">
        <v>8069</v>
      </c>
      <c r="D18" s="43">
        <f t="shared" si="0"/>
        <v>14.730555950518976</v>
      </c>
    </row>
    <row r="19" spans="1:4" ht="24.75" customHeight="1">
      <c r="A19" s="41" t="s">
        <v>286</v>
      </c>
      <c r="B19" s="42"/>
      <c r="C19" s="42">
        <v>8000</v>
      </c>
      <c r="D19" s="43"/>
    </row>
    <row r="20" spans="1:4" ht="24.75" customHeight="1">
      <c r="A20" s="41" t="s">
        <v>329</v>
      </c>
      <c r="B20" s="42">
        <v>2701</v>
      </c>
      <c r="C20" s="42">
        <v>4795</v>
      </c>
      <c r="D20" s="43">
        <f t="shared" si="0"/>
        <v>77.526841910403562</v>
      </c>
    </row>
    <row r="21" spans="1:4" ht="24.75" customHeight="1">
      <c r="A21" s="41" t="s">
        <v>331</v>
      </c>
      <c r="B21" s="42">
        <v>395</v>
      </c>
      <c r="C21" s="42">
        <v>7615</v>
      </c>
      <c r="D21" s="43">
        <f t="shared" si="0"/>
        <v>1827.8481012658228</v>
      </c>
    </row>
    <row r="22" spans="1:4" ht="21.75" customHeight="1">
      <c r="A22" s="139" t="s">
        <v>382</v>
      </c>
      <c r="B22" s="140"/>
      <c r="C22" s="140"/>
      <c r="D22" s="140"/>
    </row>
    <row r="23" spans="1:4" ht="29.25" customHeight="1">
      <c r="A23" s="141" t="s">
        <v>381</v>
      </c>
      <c r="B23" s="141"/>
      <c r="C23" s="141"/>
      <c r="D23" s="141"/>
    </row>
    <row r="24" spans="1:4" ht="29.25" customHeight="1">
      <c r="A24" s="141"/>
      <c r="B24" s="141"/>
      <c r="C24" s="141"/>
      <c r="D24" s="141"/>
    </row>
  </sheetData>
  <mergeCells count="4">
    <mergeCell ref="A2:D2"/>
    <mergeCell ref="A22:D22"/>
    <mergeCell ref="A23:D23"/>
    <mergeCell ref="A24:D24"/>
  </mergeCells>
  <phoneticPr fontId="35" type="noConversion"/>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dimension ref="A1:B33"/>
  <sheetViews>
    <sheetView showGridLines="0" showZeros="0" workbookViewId="0">
      <pane xSplit="1" ySplit="4" topLeftCell="B23" activePane="bottomRight" state="frozen"/>
      <selection activeCell="A9" sqref="A9"/>
      <selection pane="topRight" activeCell="A9" sqref="A9"/>
      <selection pane="bottomLeft" activeCell="A9" sqref="A9"/>
      <selection pane="bottomRight" activeCell="A9" sqref="A9"/>
    </sheetView>
  </sheetViews>
  <sheetFormatPr defaultRowHeight="14.25"/>
  <cols>
    <col min="1" max="1" width="56.75" style="13" customWidth="1"/>
    <col min="2" max="2" width="21.25" style="3" customWidth="1"/>
    <col min="3" max="16384" width="9" style="4"/>
  </cols>
  <sheetData>
    <row r="1" spans="1:2" ht="21.75" customHeight="1">
      <c r="A1" s="2" t="s">
        <v>409</v>
      </c>
    </row>
    <row r="2" spans="1:2" ht="42" customHeight="1">
      <c r="A2" s="142" t="s">
        <v>414</v>
      </c>
      <c r="B2" s="142"/>
    </row>
    <row r="3" spans="1:2" s="7" customFormat="1" ht="27.75" customHeight="1">
      <c r="A3" s="5" t="s">
        <v>356</v>
      </c>
      <c r="B3" s="6" t="s">
        <v>1</v>
      </c>
    </row>
    <row r="4" spans="1:2" s="10" customFormat="1" ht="21" customHeight="1">
      <c r="A4" s="8" t="s">
        <v>2</v>
      </c>
      <c r="B4" s="9" t="s">
        <v>397</v>
      </c>
    </row>
    <row r="5" spans="1:2" s="10" customFormat="1" ht="21" customHeight="1">
      <c r="A5" s="11" t="s">
        <v>3</v>
      </c>
      <c r="B5" s="12">
        <v>801000</v>
      </c>
    </row>
    <row r="6" spans="1:2" s="10" customFormat="1" ht="21" customHeight="1">
      <c r="A6" s="11" t="s">
        <v>4</v>
      </c>
      <c r="B6" s="12">
        <f>SUM(B7:B12)</f>
        <v>179895</v>
      </c>
    </row>
    <row r="7" spans="1:2" s="10" customFormat="1" ht="21" customHeight="1">
      <c r="A7" s="11" t="s">
        <v>5</v>
      </c>
      <c r="B7" s="12">
        <v>48660</v>
      </c>
    </row>
    <row r="8" spans="1:2" s="10" customFormat="1" ht="21" customHeight="1">
      <c r="A8" s="11" t="s">
        <v>6</v>
      </c>
      <c r="B8" s="12">
        <v>13199</v>
      </c>
    </row>
    <row r="9" spans="1:2" s="10" customFormat="1" ht="21" customHeight="1">
      <c r="A9" s="11" t="s">
        <v>7</v>
      </c>
      <c r="B9" s="12">
        <v>7562</v>
      </c>
    </row>
    <row r="10" spans="1:2" s="10" customFormat="1" ht="21" customHeight="1">
      <c r="A10" s="11" t="s">
        <v>8</v>
      </c>
      <c r="B10" s="12">
        <v>18000</v>
      </c>
    </row>
    <row r="11" spans="1:2" s="10" customFormat="1" ht="21" customHeight="1">
      <c r="A11" s="11" t="s">
        <v>9</v>
      </c>
      <c r="B11" s="12">
        <v>70000</v>
      </c>
    </row>
    <row r="12" spans="1:2" s="10" customFormat="1" ht="21" customHeight="1">
      <c r="A12" s="11" t="s">
        <v>10</v>
      </c>
      <c r="B12" s="12">
        <v>22474</v>
      </c>
    </row>
    <row r="13" spans="1:2" s="10" customFormat="1" ht="21" customHeight="1">
      <c r="A13" s="11" t="s">
        <v>11</v>
      </c>
      <c r="B13" s="12">
        <v>4794</v>
      </c>
    </row>
    <row r="14" spans="1:2" s="10" customFormat="1" ht="21" customHeight="1">
      <c r="A14" s="11" t="s">
        <v>12</v>
      </c>
      <c r="B14" s="12">
        <f>SUM(B15:B22)</f>
        <v>681278</v>
      </c>
    </row>
    <row r="15" spans="1:2" s="10" customFormat="1" ht="21" customHeight="1">
      <c r="A15" s="11" t="s">
        <v>395</v>
      </c>
      <c r="B15" s="12">
        <v>147028</v>
      </c>
    </row>
    <row r="16" spans="1:2" s="10" customFormat="1" ht="21" customHeight="1">
      <c r="A16" s="11" t="s">
        <v>13</v>
      </c>
      <c r="B16" s="12">
        <v>345079</v>
      </c>
    </row>
    <row r="17" spans="1:2" s="10" customFormat="1" ht="21" customHeight="1">
      <c r="A17" s="11" t="s">
        <v>14</v>
      </c>
      <c r="B17" s="12">
        <v>142417</v>
      </c>
    </row>
    <row r="18" spans="1:2" s="10" customFormat="1" ht="21" customHeight="1">
      <c r="A18" s="11" t="s">
        <v>15</v>
      </c>
      <c r="B18" s="12">
        <v>3891</v>
      </c>
    </row>
    <row r="19" spans="1:2" s="10" customFormat="1" ht="21" customHeight="1">
      <c r="A19" s="11" t="s">
        <v>16</v>
      </c>
      <c r="B19" s="12">
        <v>19663</v>
      </c>
    </row>
    <row r="20" spans="1:2" s="10" customFormat="1" ht="21" customHeight="1">
      <c r="A20" s="11" t="s">
        <v>17</v>
      </c>
      <c r="B20" s="12">
        <v>2953</v>
      </c>
    </row>
    <row r="21" spans="1:2" s="10" customFormat="1" ht="21" customHeight="1">
      <c r="A21" s="11" t="s">
        <v>18</v>
      </c>
      <c r="B21" s="12">
        <v>6281</v>
      </c>
    </row>
    <row r="22" spans="1:2" s="10" customFormat="1" ht="21" customHeight="1">
      <c r="A22" s="11" t="s">
        <v>19</v>
      </c>
      <c r="B22" s="12">
        <f>12857-3891+5000</f>
        <v>13966</v>
      </c>
    </row>
    <row r="23" spans="1:2" s="10" customFormat="1" ht="21" customHeight="1">
      <c r="A23" s="11" t="s">
        <v>291</v>
      </c>
      <c r="B23" s="12">
        <f>B5+B6+B13-B14</f>
        <v>304411</v>
      </c>
    </row>
    <row r="24" spans="1:2" s="10" customFormat="1" ht="21" customHeight="1">
      <c r="A24" s="11" t="s">
        <v>294</v>
      </c>
      <c r="B24" s="12">
        <v>4842</v>
      </c>
    </row>
    <row r="25" spans="1:2" s="10" customFormat="1" ht="21" customHeight="1">
      <c r="A25" s="11" t="s">
        <v>292</v>
      </c>
      <c r="B25" s="12">
        <v>4842</v>
      </c>
    </row>
    <row r="26" spans="1:2" s="10" customFormat="1" ht="21" customHeight="1">
      <c r="A26" s="11" t="s">
        <v>295</v>
      </c>
      <c r="B26" s="12">
        <v>16285</v>
      </c>
    </row>
    <row r="27" spans="1:2" ht="21" customHeight="1">
      <c r="A27" s="11" t="s">
        <v>296</v>
      </c>
      <c r="B27" s="12">
        <v>10980</v>
      </c>
    </row>
    <row r="28" spans="1:2" ht="21" customHeight="1">
      <c r="A28" s="11" t="s">
        <v>297</v>
      </c>
      <c r="B28" s="12">
        <f>B23+B24+B26+B27</f>
        <v>336518</v>
      </c>
    </row>
    <row r="29" spans="1:2" ht="21" customHeight="1">
      <c r="A29" s="11" t="s">
        <v>293</v>
      </c>
      <c r="B29" s="12">
        <v>333200</v>
      </c>
    </row>
    <row r="30" spans="1:2" ht="21" customHeight="1">
      <c r="A30" s="11" t="s">
        <v>298</v>
      </c>
      <c r="B30" s="12">
        <v>3318</v>
      </c>
    </row>
    <row r="31" spans="1:2" ht="21" customHeight="1">
      <c r="A31" s="11" t="s">
        <v>369</v>
      </c>
      <c r="B31" s="12">
        <v>3261</v>
      </c>
    </row>
    <row r="32" spans="1:2" ht="21" customHeight="1">
      <c r="A32" s="11" t="s">
        <v>370</v>
      </c>
      <c r="B32" s="12">
        <v>57</v>
      </c>
    </row>
    <row r="33" ht="26.25" customHeight="1"/>
  </sheetData>
  <mergeCells count="1">
    <mergeCell ref="A2:B2"/>
  </mergeCells>
  <phoneticPr fontId="19" type="noConversion"/>
  <printOptions horizontalCentered="1"/>
  <pageMargins left="0.43307086614173229" right="0.19685039370078741" top="0.62992125984251968" bottom="0.78740157480314965" header="0" footer="0.78740157480314965"/>
  <pageSetup paperSize="9" orientation="portrait" r:id="rId1"/>
  <headerFooter alignWithMargins="0">
    <oddFooter>第 &amp;P 页</oddFooter>
  </headerFooter>
</worksheet>
</file>

<file path=xl/worksheets/sheet5.xml><?xml version="1.0" encoding="utf-8"?>
<worksheet xmlns="http://schemas.openxmlformats.org/spreadsheetml/2006/main" xmlns:r="http://schemas.openxmlformats.org/officeDocument/2006/relationships">
  <dimension ref="A1:C296"/>
  <sheetViews>
    <sheetView showGridLines="0" showZeros="0" workbookViewId="0">
      <pane xSplit="1" ySplit="4" topLeftCell="B5" activePane="bottomRight" state="frozen"/>
      <selection activeCell="A9" sqref="A9"/>
      <selection pane="topRight" activeCell="A9" sqref="A9"/>
      <selection pane="bottomLeft" activeCell="A9" sqref="A9"/>
      <selection pane="bottomRight" activeCell="A9" sqref="A9"/>
    </sheetView>
  </sheetViews>
  <sheetFormatPr defaultColWidth="8.75" defaultRowHeight="14.25"/>
  <cols>
    <col min="1" max="1" width="60.375" style="60" customWidth="1"/>
    <col min="2" max="2" width="23.875" style="47" customWidth="1"/>
    <col min="3" max="3" width="19.625" style="48" customWidth="1"/>
    <col min="4" max="16384" width="8.75" style="48"/>
  </cols>
  <sheetData>
    <row r="1" spans="1:3" ht="27.75" customHeight="1">
      <c r="A1" s="46" t="s">
        <v>410</v>
      </c>
    </row>
    <row r="2" spans="1:3" ht="48.75" customHeight="1">
      <c r="A2" s="143" t="s">
        <v>445</v>
      </c>
      <c r="B2" s="143"/>
    </row>
    <row r="3" spans="1:3" s="51" customFormat="1" ht="15" customHeight="1">
      <c r="A3" s="49" t="s">
        <v>356</v>
      </c>
      <c r="B3" s="50" t="s">
        <v>24</v>
      </c>
    </row>
    <row r="4" spans="1:3" ht="24" customHeight="1">
      <c r="A4" s="52" t="s">
        <v>2</v>
      </c>
      <c r="B4" s="53" t="s">
        <v>398</v>
      </c>
    </row>
    <row r="5" spans="1:3" ht="15" customHeight="1">
      <c r="A5" s="113" t="s">
        <v>355</v>
      </c>
      <c r="B5" s="54">
        <f>B6+B87+B119+B137+B148+B162+B224+B253+B266+B272+B278+B281+B285+B289+B290+B294</f>
        <v>333200</v>
      </c>
    </row>
    <row r="6" spans="1:3" ht="15" customHeight="1">
      <c r="A6" s="55" t="s">
        <v>25</v>
      </c>
      <c r="B6" s="56">
        <f>B7+B10+B13+B19+B24+B30+B35+B39+B43+B47+B52+B56+B58+B60+B63+B67+B71+B75+B79+B82+B85</f>
        <v>34593</v>
      </c>
      <c r="C6" s="57"/>
    </row>
    <row r="7" spans="1:3" ht="15" customHeight="1">
      <c r="A7" s="55" t="s">
        <v>26</v>
      </c>
      <c r="B7" s="56">
        <f>B8+B9</f>
        <v>1122</v>
      </c>
    </row>
    <row r="8" spans="1:3" ht="15" customHeight="1">
      <c r="A8" s="55" t="s">
        <v>27</v>
      </c>
      <c r="B8" s="56">
        <v>925</v>
      </c>
    </row>
    <row r="9" spans="1:3" ht="15" customHeight="1">
      <c r="A9" s="55" t="s">
        <v>28</v>
      </c>
      <c r="B9" s="56">
        <v>197</v>
      </c>
    </row>
    <row r="10" spans="1:3" ht="15" customHeight="1">
      <c r="A10" s="55" t="s">
        <v>29</v>
      </c>
      <c r="B10" s="56">
        <f>B11+B12</f>
        <v>877</v>
      </c>
    </row>
    <row r="11" spans="1:3" ht="15" customHeight="1">
      <c r="A11" s="55" t="s">
        <v>27</v>
      </c>
      <c r="B11" s="56">
        <v>681</v>
      </c>
    </row>
    <row r="12" spans="1:3" ht="15" customHeight="1">
      <c r="A12" s="55" t="s">
        <v>28</v>
      </c>
      <c r="B12" s="56">
        <v>196</v>
      </c>
    </row>
    <row r="13" spans="1:3" ht="15" customHeight="1">
      <c r="A13" s="55" t="s">
        <v>30</v>
      </c>
      <c r="B13" s="56">
        <f>SUM(B14:B18)</f>
        <v>17063</v>
      </c>
    </row>
    <row r="14" spans="1:3" ht="15" customHeight="1">
      <c r="A14" s="55" t="s">
        <v>27</v>
      </c>
      <c r="B14" s="56">
        <v>10096</v>
      </c>
    </row>
    <row r="15" spans="1:3" ht="15" customHeight="1">
      <c r="A15" s="55" t="s">
        <v>28</v>
      </c>
      <c r="B15" s="56">
        <v>4007</v>
      </c>
    </row>
    <row r="16" spans="1:3" ht="15" customHeight="1">
      <c r="A16" s="55" t="s">
        <v>31</v>
      </c>
      <c r="B16" s="56">
        <v>903</v>
      </c>
    </row>
    <row r="17" spans="1:2" ht="15" customHeight="1">
      <c r="A17" s="55" t="s">
        <v>32</v>
      </c>
      <c r="B17" s="56">
        <v>466</v>
      </c>
    </row>
    <row r="18" spans="1:2" ht="15" customHeight="1">
      <c r="A18" s="55" t="s">
        <v>33</v>
      </c>
      <c r="B18" s="56">
        <v>1591</v>
      </c>
    </row>
    <row r="19" spans="1:2" ht="15" customHeight="1">
      <c r="A19" s="55" t="s">
        <v>34</v>
      </c>
      <c r="B19" s="56">
        <f>SUM(B20:B23)</f>
        <v>682</v>
      </c>
    </row>
    <row r="20" spans="1:2" ht="15" customHeight="1">
      <c r="A20" s="55" t="s">
        <v>27</v>
      </c>
      <c r="B20" s="56">
        <v>498</v>
      </c>
    </row>
    <row r="21" spans="1:2" ht="15" customHeight="1">
      <c r="A21" s="55" t="s">
        <v>28</v>
      </c>
      <c r="B21" s="56">
        <v>45</v>
      </c>
    </row>
    <row r="22" spans="1:2" ht="15" customHeight="1">
      <c r="A22" s="55" t="s">
        <v>35</v>
      </c>
      <c r="B22" s="56">
        <v>11</v>
      </c>
    </row>
    <row r="23" spans="1:2" ht="15" customHeight="1">
      <c r="A23" s="55" t="s">
        <v>33</v>
      </c>
      <c r="B23" s="56">
        <v>128</v>
      </c>
    </row>
    <row r="24" spans="1:2" ht="15" customHeight="1">
      <c r="A24" s="55" t="s">
        <v>36</v>
      </c>
      <c r="B24" s="56">
        <f>SUM(B25:B29)</f>
        <v>772</v>
      </c>
    </row>
    <row r="25" spans="1:2" ht="15" customHeight="1">
      <c r="A25" s="55" t="s">
        <v>27</v>
      </c>
      <c r="B25" s="56">
        <v>624</v>
      </c>
    </row>
    <row r="26" spans="1:2" ht="15" customHeight="1">
      <c r="A26" s="55" t="s">
        <v>37</v>
      </c>
      <c r="B26" s="56">
        <v>19</v>
      </c>
    </row>
    <row r="27" spans="1:2" ht="15" customHeight="1">
      <c r="A27" s="55" t="s">
        <v>38</v>
      </c>
      <c r="B27" s="56">
        <v>12</v>
      </c>
    </row>
    <row r="28" spans="1:2" ht="15" customHeight="1">
      <c r="A28" s="55" t="s">
        <v>39</v>
      </c>
      <c r="B28" s="56">
        <v>114</v>
      </c>
    </row>
    <row r="29" spans="1:2" ht="15" customHeight="1">
      <c r="A29" s="55" t="s">
        <v>332</v>
      </c>
      <c r="B29" s="56">
        <v>3</v>
      </c>
    </row>
    <row r="30" spans="1:2" ht="15" customHeight="1">
      <c r="A30" s="55" t="s">
        <v>40</v>
      </c>
      <c r="B30" s="56">
        <f>SUM(B31:B34)</f>
        <v>1575</v>
      </c>
    </row>
    <row r="31" spans="1:2" ht="15" customHeight="1">
      <c r="A31" s="55" t="s">
        <v>27</v>
      </c>
      <c r="B31" s="56">
        <v>672</v>
      </c>
    </row>
    <row r="32" spans="1:2" ht="15" customHeight="1">
      <c r="A32" s="55" t="s">
        <v>28</v>
      </c>
      <c r="B32" s="56">
        <v>244</v>
      </c>
    </row>
    <row r="33" spans="1:2" ht="15" customHeight="1">
      <c r="A33" s="55" t="s">
        <v>41</v>
      </c>
      <c r="B33" s="56">
        <v>95</v>
      </c>
    </row>
    <row r="34" spans="1:2" ht="15" customHeight="1">
      <c r="A34" s="55" t="s">
        <v>33</v>
      </c>
      <c r="B34" s="56">
        <v>564</v>
      </c>
    </row>
    <row r="35" spans="1:2" ht="15" customHeight="1">
      <c r="A35" s="55" t="s">
        <v>42</v>
      </c>
      <c r="B35" s="56">
        <f>B36+B37+B38</f>
        <v>439</v>
      </c>
    </row>
    <row r="36" spans="1:2" ht="15" customHeight="1">
      <c r="A36" s="55" t="s">
        <v>27</v>
      </c>
      <c r="B36" s="56">
        <v>354</v>
      </c>
    </row>
    <row r="37" spans="1:2" ht="15" customHeight="1">
      <c r="A37" s="55" t="s">
        <v>43</v>
      </c>
      <c r="B37" s="56">
        <v>23</v>
      </c>
    </row>
    <row r="38" spans="1:2" ht="15" customHeight="1">
      <c r="A38" s="55" t="s">
        <v>33</v>
      </c>
      <c r="B38" s="56">
        <v>62</v>
      </c>
    </row>
    <row r="39" spans="1:2" ht="15" customHeight="1">
      <c r="A39" s="55" t="s">
        <v>44</v>
      </c>
      <c r="B39" s="56">
        <f>B40+B41+B42</f>
        <v>929</v>
      </c>
    </row>
    <row r="40" spans="1:2" ht="15" customHeight="1">
      <c r="A40" s="55" t="s">
        <v>27</v>
      </c>
      <c r="B40" s="56">
        <v>255</v>
      </c>
    </row>
    <row r="41" spans="1:2" ht="15" customHeight="1">
      <c r="A41" s="55" t="s">
        <v>28</v>
      </c>
      <c r="B41" s="56">
        <v>416</v>
      </c>
    </row>
    <row r="42" spans="1:2" ht="15" customHeight="1">
      <c r="A42" s="55" t="s">
        <v>45</v>
      </c>
      <c r="B42" s="56">
        <v>258</v>
      </c>
    </row>
    <row r="43" spans="1:2" ht="15" customHeight="1">
      <c r="A43" s="55" t="s">
        <v>46</v>
      </c>
      <c r="B43" s="56">
        <f>B44+B45+B46</f>
        <v>741</v>
      </c>
    </row>
    <row r="44" spans="1:2" ht="15" customHeight="1">
      <c r="A44" s="55" t="s">
        <v>27</v>
      </c>
      <c r="B44" s="56">
        <v>648</v>
      </c>
    </row>
    <row r="45" spans="1:2" ht="15" customHeight="1">
      <c r="A45" s="55" t="s">
        <v>28</v>
      </c>
      <c r="B45" s="56">
        <v>54</v>
      </c>
    </row>
    <row r="46" spans="1:2" ht="15" customHeight="1">
      <c r="A46" s="55" t="s">
        <v>33</v>
      </c>
      <c r="B46" s="56">
        <v>39</v>
      </c>
    </row>
    <row r="47" spans="1:2" ht="15" customHeight="1">
      <c r="A47" s="55" t="s">
        <v>47</v>
      </c>
      <c r="B47" s="56">
        <f>B48+B49+B50+B51</f>
        <v>1740</v>
      </c>
    </row>
    <row r="48" spans="1:2" ht="15" customHeight="1">
      <c r="A48" s="55" t="s">
        <v>27</v>
      </c>
      <c r="B48" s="56">
        <v>837</v>
      </c>
    </row>
    <row r="49" spans="1:2" ht="15" customHeight="1">
      <c r="A49" s="55" t="s">
        <v>28</v>
      </c>
      <c r="B49" s="56">
        <v>186</v>
      </c>
    </row>
    <row r="50" spans="1:2" ht="15" customHeight="1">
      <c r="A50" s="55" t="s">
        <v>48</v>
      </c>
      <c r="B50" s="56">
        <v>246</v>
      </c>
    </row>
    <row r="51" spans="1:2" ht="15" customHeight="1">
      <c r="A51" s="55" t="s">
        <v>33</v>
      </c>
      <c r="B51" s="56">
        <v>471</v>
      </c>
    </row>
    <row r="52" spans="1:2" ht="15" customHeight="1">
      <c r="A52" s="55" t="s">
        <v>49</v>
      </c>
      <c r="B52" s="56">
        <f>B53+B54+B55</f>
        <v>3973</v>
      </c>
    </row>
    <row r="53" spans="1:2" ht="15" customHeight="1">
      <c r="A53" s="55" t="s">
        <v>27</v>
      </c>
      <c r="B53" s="56">
        <v>3797</v>
      </c>
    </row>
    <row r="54" spans="1:2" ht="15" customHeight="1">
      <c r="A54" s="55" t="s">
        <v>28</v>
      </c>
      <c r="B54" s="56">
        <v>23</v>
      </c>
    </row>
    <row r="55" spans="1:2" ht="15" customHeight="1">
      <c r="A55" s="55" t="s">
        <v>50</v>
      </c>
      <c r="B55" s="56">
        <v>153</v>
      </c>
    </row>
    <row r="56" spans="1:2" ht="15" customHeight="1">
      <c r="A56" s="55" t="s">
        <v>51</v>
      </c>
      <c r="B56" s="56">
        <f>B57</f>
        <v>166</v>
      </c>
    </row>
    <row r="57" spans="1:2" ht="15" customHeight="1">
      <c r="A57" s="55" t="s">
        <v>52</v>
      </c>
      <c r="B57" s="56">
        <v>166</v>
      </c>
    </row>
    <row r="58" spans="1:2" ht="15" customHeight="1">
      <c r="A58" s="55" t="s">
        <v>53</v>
      </c>
      <c r="B58" s="56">
        <v>70</v>
      </c>
    </row>
    <row r="59" spans="1:2" ht="15" customHeight="1">
      <c r="A59" s="55" t="s">
        <v>27</v>
      </c>
      <c r="B59" s="56">
        <v>70</v>
      </c>
    </row>
    <row r="60" spans="1:2" ht="15" customHeight="1">
      <c r="A60" s="55" t="s">
        <v>54</v>
      </c>
      <c r="B60" s="56">
        <f>B61+B62</f>
        <v>237</v>
      </c>
    </row>
    <row r="61" spans="1:2" ht="15" customHeight="1">
      <c r="A61" s="55" t="s">
        <v>27</v>
      </c>
      <c r="B61" s="56">
        <v>202</v>
      </c>
    </row>
    <row r="62" spans="1:2" ht="15" customHeight="1">
      <c r="A62" s="55" t="s">
        <v>28</v>
      </c>
      <c r="B62" s="56">
        <v>35</v>
      </c>
    </row>
    <row r="63" spans="1:2" ht="15" customHeight="1">
      <c r="A63" s="55" t="s">
        <v>55</v>
      </c>
      <c r="B63" s="56">
        <f>B64+B65+B66</f>
        <v>578</v>
      </c>
    </row>
    <row r="64" spans="1:2" ht="15" customHeight="1">
      <c r="A64" s="55" t="s">
        <v>27</v>
      </c>
      <c r="B64" s="56">
        <v>415</v>
      </c>
    </row>
    <row r="65" spans="1:2" ht="15" customHeight="1">
      <c r="A65" s="55" t="s">
        <v>28</v>
      </c>
      <c r="B65" s="56">
        <v>130</v>
      </c>
    </row>
    <row r="66" spans="1:2" ht="15" customHeight="1">
      <c r="A66" s="55" t="s">
        <v>33</v>
      </c>
      <c r="B66" s="56">
        <v>33</v>
      </c>
    </row>
    <row r="67" spans="1:2" ht="15" customHeight="1">
      <c r="A67" s="55" t="s">
        <v>56</v>
      </c>
      <c r="B67" s="56">
        <f>B68+B69+B70</f>
        <v>778</v>
      </c>
    </row>
    <row r="68" spans="1:2" ht="15" customHeight="1">
      <c r="A68" s="55" t="s">
        <v>27</v>
      </c>
      <c r="B68" s="56">
        <v>440</v>
      </c>
    </row>
    <row r="69" spans="1:2" ht="15" customHeight="1">
      <c r="A69" s="55" t="s">
        <v>28</v>
      </c>
      <c r="B69" s="56">
        <v>322</v>
      </c>
    </row>
    <row r="70" spans="1:2" ht="15" customHeight="1">
      <c r="A70" s="55" t="s">
        <v>333</v>
      </c>
      <c r="B70" s="56">
        <v>16</v>
      </c>
    </row>
    <row r="71" spans="1:2" ht="15" customHeight="1">
      <c r="A71" s="55" t="s">
        <v>57</v>
      </c>
      <c r="B71" s="56">
        <f>B72+B73+B74</f>
        <v>745</v>
      </c>
    </row>
    <row r="72" spans="1:2" ht="15" customHeight="1">
      <c r="A72" s="55" t="s">
        <v>27</v>
      </c>
      <c r="B72" s="56">
        <v>386</v>
      </c>
    </row>
    <row r="73" spans="1:2" ht="15" customHeight="1">
      <c r="A73" s="55" t="s">
        <v>28</v>
      </c>
      <c r="B73" s="56">
        <v>217</v>
      </c>
    </row>
    <row r="74" spans="1:2" ht="15" customHeight="1">
      <c r="A74" s="55" t="s">
        <v>33</v>
      </c>
      <c r="B74" s="56">
        <v>142</v>
      </c>
    </row>
    <row r="75" spans="1:2" ht="15" customHeight="1">
      <c r="A75" s="55" t="s">
        <v>58</v>
      </c>
      <c r="B75" s="56">
        <f>B76+B77+B78</f>
        <v>850</v>
      </c>
    </row>
    <row r="76" spans="1:2" ht="15" customHeight="1">
      <c r="A76" s="55" t="s">
        <v>27</v>
      </c>
      <c r="B76" s="56">
        <v>314</v>
      </c>
    </row>
    <row r="77" spans="1:2" ht="15" customHeight="1">
      <c r="A77" s="55" t="s">
        <v>28</v>
      </c>
      <c r="B77" s="56">
        <v>249</v>
      </c>
    </row>
    <row r="78" spans="1:2" ht="15" customHeight="1">
      <c r="A78" s="55" t="s">
        <v>33</v>
      </c>
      <c r="B78" s="56">
        <v>287</v>
      </c>
    </row>
    <row r="79" spans="1:2" ht="15" customHeight="1">
      <c r="A79" s="55" t="s">
        <v>59</v>
      </c>
      <c r="B79" s="56">
        <f>B80+B81</f>
        <v>400</v>
      </c>
    </row>
    <row r="80" spans="1:2" ht="15" customHeight="1">
      <c r="A80" s="55" t="s">
        <v>27</v>
      </c>
      <c r="B80" s="56">
        <v>290</v>
      </c>
    </row>
    <row r="81" spans="1:3" ht="15" customHeight="1">
      <c r="A81" s="55" t="s">
        <v>28</v>
      </c>
      <c r="B81" s="56">
        <v>110</v>
      </c>
    </row>
    <row r="82" spans="1:3" ht="15" customHeight="1">
      <c r="A82" s="55" t="s">
        <v>60</v>
      </c>
      <c r="B82" s="56">
        <f>B83+B84</f>
        <v>445</v>
      </c>
    </row>
    <row r="83" spans="1:3" ht="15" customHeight="1">
      <c r="A83" s="55" t="s">
        <v>27</v>
      </c>
      <c r="B83" s="56">
        <v>402</v>
      </c>
    </row>
    <row r="84" spans="1:3" ht="15" customHeight="1">
      <c r="A84" s="55" t="s">
        <v>28</v>
      </c>
      <c r="B84" s="56">
        <v>43</v>
      </c>
    </row>
    <row r="85" spans="1:3" ht="15" customHeight="1">
      <c r="A85" s="55" t="s">
        <v>61</v>
      </c>
      <c r="B85" s="56">
        <v>411</v>
      </c>
    </row>
    <row r="86" spans="1:3" ht="15" customHeight="1">
      <c r="A86" s="55" t="s">
        <v>62</v>
      </c>
      <c r="B86" s="56">
        <v>411</v>
      </c>
    </row>
    <row r="87" spans="1:3" ht="15" customHeight="1">
      <c r="A87" s="55" t="s">
        <v>63</v>
      </c>
      <c r="B87" s="56">
        <f>B88+B99+B104+B110+B117</f>
        <v>33829</v>
      </c>
    </row>
    <row r="88" spans="1:3" ht="15" customHeight="1">
      <c r="A88" s="55" t="s">
        <v>64</v>
      </c>
      <c r="B88" s="56">
        <f>SUM(B89:B98)</f>
        <v>23836</v>
      </c>
    </row>
    <row r="89" spans="1:3" ht="15" customHeight="1">
      <c r="A89" s="55" t="s">
        <v>27</v>
      </c>
      <c r="B89" s="56">
        <v>17199</v>
      </c>
    </row>
    <row r="90" spans="1:3" ht="15" customHeight="1">
      <c r="A90" s="55" t="s">
        <v>28</v>
      </c>
      <c r="B90" s="56">
        <v>602</v>
      </c>
    </row>
    <row r="91" spans="1:3" ht="15" customHeight="1">
      <c r="A91" s="55" t="s">
        <v>65</v>
      </c>
      <c r="B91" s="56">
        <v>3892</v>
      </c>
      <c r="C91" s="57"/>
    </row>
    <row r="92" spans="1:3" ht="15" customHeight="1">
      <c r="A92" s="55" t="s">
        <v>66</v>
      </c>
      <c r="B92" s="56">
        <v>139</v>
      </c>
    </row>
    <row r="93" spans="1:3" ht="15" customHeight="1">
      <c r="A93" s="55" t="s">
        <v>67</v>
      </c>
      <c r="B93" s="56">
        <v>225</v>
      </c>
    </row>
    <row r="94" spans="1:3" ht="15" customHeight="1">
      <c r="A94" s="55" t="s">
        <v>68</v>
      </c>
      <c r="B94" s="56">
        <v>88</v>
      </c>
    </row>
    <row r="95" spans="1:3" ht="15" customHeight="1">
      <c r="A95" s="55" t="s">
        <v>69</v>
      </c>
      <c r="B95" s="56">
        <v>89</v>
      </c>
    </row>
    <row r="96" spans="1:3" ht="15" customHeight="1">
      <c r="A96" s="55" t="s">
        <v>70</v>
      </c>
      <c r="B96" s="56">
        <v>755</v>
      </c>
    </row>
    <row r="97" spans="1:2" ht="15" customHeight="1">
      <c r="A97" s="55" t="s">
        <v>41</v>
      </c>
      <c r="B97" s="56">
        <v>30</v>
      </c>
    </row>
    <row r="98" spans="1:2" ht="15" customHeight="1">
      <c r="A98" s="55" t="s">
        <v>71</v>
      </c>
      <c r="B98" s="56">
        <v>817</v>
      </c>
    </row>
    <row r="99" spans="1:2" ht="15" customHeight="1">
      <c r="A99" s="55" t="s">
        <v>72</v>
      </c>
      <c r="B99" s="56">
        <f>B100+B101+B102+B103</f>
        <v>2419</v>
      </c>
    </row>
    <row r="100" spans="1:2" ht="15" customHeight="1">
      <c r="A100" s="55" t="s">
        <v>27</v>
      </c>
      <c r="B100" s="56">
        <v>2010</v>
      </c>
    </row>
    <row r="101" spans="1:2" ht="15" customHeight="1">
      <c r="A101" s="55" t="s">
        <v>28</v>
      </c>
      <c r="B101" s="56">
        <v>312</v>
      </c>
    </row>
    <row r="102" spans="1:2" ht="15" customHeight="1">
      <c r="A102" s="55" t="s">
        <v>33</v>
      </c>
      <c r="B102" s="56">
        <v>89</v>
      </c>
    </row>
    <row r="103" spans="1:2" ht="15" customHeight="1">
      <c r="A103" s="55" t="s">
        <v>73</v>
      </c>
      <c r="B103" s="56">
        <v>8</v>
      </c>
    </row>
    <row r="104" spans="1:2" ht="15" customHeight="1">
      <c r="A104" s="55" t="s">
        <v>74</v>
      </c>
      <c r="B104" s="56">
        <f>B105+B106+B107+B108+B109</f>
        <v>3813</v>
      </c>
    </row>
    <row r="105" spans="1:2" ht="15" customHeight="1">
      <c r="A105" s="55" t="s">
        <v>27</v>
      </c>
      <c r="B105" s="56">
        <v>2614</v>
      </c>
    </row>
    <row r="106" spans="1:2" ht="15" customHeight="1">
      <c r="A106" s="55" t="s">
        <v>28</v>
      </c>
      <c r="B106" s="56">
        <v>384</v>
      </c>
    </row>
    <row r="107" spans="1:2" ht="15" customHeight="1">
      <c r="A107" s="55" t="s">
        <v>75</v>
      </c>
      <c r="B107" s="56">
        <v>83</v>
      </c>
    </row>
    <row r="108" spans="1:2" ht="15" customHeight="1">
      <c r="A108" s="55" t="s">
        <v>76</v>
      </c>
      <c r="B108" s="56">
        <v>300</v>
      </c>
    </row>
    <row r="109" spans="1:2" ht="15" customHeight="1">
      <c r="A109" s="55" t="s">
        <v>33</v>
      </c>
      <c r="B109" s="56">
        <v>432</v>
      </c>
    </row>
    <row r="110" spans="1:2" ht="15" customHeight="1">
      <c r="A110" s="55" t="s">
        <v>77</v>
      </c>
      <c r="B110" s="56">
        <f>SUM(B111:B116)</f>
        <v>1384</v>
      </c>
    </row>
    <row r="111" spans="1:2" ht="15" customHeight="1">
      <c r="A111" s="55" t="s">
        <v>27</v>
      </c>
      <c r="B111" s="56">
        <v>893</v>
      </c>
    </row>
    <row r="112" spans="1:2" ht="15" customHeight="1">
      <c r="A112" s="55" t="s">
        <v>28</v>
      </c>
      <c r="B112" s="56">
        <v>4</v>
      </c>
    </row>
    <row r="113" spans="1:3" ht="15" customHeight="1">
      <c r="A113" s="55" t="s">
        <v>78</v>
      </c>
      <c r="B113" s="56">
        <v>291</v>
      </c>
    </row>
    <row r="114" spans="1:3" ht="15" customHeight="1">
      <c r="A114" s="55" t="s">
        <v>79</v>
      </c>
      <c r="B114" s="56">
        <v>83</v>
      </c>
    </row>
    <row r="115" spans="1:3" ht="15" customHeight="1">
      <c r="A115" s="55" t="s">
        <v>80</v>
      </c>
      <c r="B115" s="56">
        <v>39</v>
      </c>
    </row>
    <row r="116" spans="1:3" ht="15" customHeight="1">
      <c r="A116" s="55" t="s">
        <v>81</v>
      </c>
      <c r="B116" s="56">
        <v>74</v>
      </c>
    </row>
    <row r="117" spans="1:3" ht="15" customHeight="1">
      <c r="A117" s="55" t="s">
        <v>82</v>
      </c>
      <c r="B117" s="56">
        <v>2377</v>
      </c>
    </row>
    <row r="118" spans="1:3" ht="15" customHeight="1">
      <c r="A118" s="55" t="s">
        <v>83</v>
      </c>
      <c r="B118" s="56">
        <v>2377</v>
      </c>
    </row>
    <row r="119" spans="1:3" ht="15" customHeight="1">
      <c r="A119" s="55" t="s">
        <v>84</v>
      </c>
      <c r="B119" s="56">
        <f>B120+B123+B128+B130+B133</f>
        <v>66910</v>
      </c>
    </row>
    <row r="120" spans="1:3" ht="15" customHeight="1">
      <c r="A120" s="55" t="s">
        <v>85</v>
      </c>
      <c r="B120" s="56">
        <f>B121+B122</f>
        <v>505</v>
      </c>
    </row>
    <row r="121" spans="1:3" ht="15" customHeight="1">
      <c r="A121" s="55" t="s">
        <v>27</v>
      </c>
      <c r="B121" s="56">
        <v>334</v>
      </c>
    </row>
    <row r="122" spans="1:3" ht="15" customHeight="1">
      <c r="A122" s="55" t="s">
        <v>28</v>
      </c>
      <c r="B122" s="56">
        <v>171</v>
      </c>
    </row>
    <row r="123" spans="1:3" ht="15" customHeight="1">
      <c r="A123" s="55" t="s">
        <v>86</v>
      </c>
      <c r="B123" s="56">
        <f>B124+B125+B126+B127</f>
        <v>56358</v>
      </c>
    </row>
    <row r="124" spans="1:3" ht="15" customHeight="1">
      <c r="A124" s="55" t="s">
        <v>87</v>
      </c>
      <c r="B124" s="56">
        <v>7827</v>
      </c>
    </row>
    <row r="125" spans="1:3" ht="15" customHeight="1">
      <c r="A125" s="55" t="s">
        <v>88</v>
      </c>
      <c r="B125" s="56">
        <v>22671</v>
      </c>
      <c r="C125" s="57"/>
    </row>
    <row r="126" spans="1:3" ht="15" customHeight="1">
      <c r="A126" s="55" t="s">
        <v>89</v>
      </c>
      <c r="B126" s="56">
        <v>15126</v>
      </c>
    </row>
    <row r="127" spans="1:3" ht="15" customHeight="1">
      <c r="A127" s="55" t="s">
        <v>90</v>
      </c>
      <c r="B127" s="56">
        <v>10734</v>
      </c>
    </row>
    <row r="128" spans="1:3" ht="15" customHeight="1">
      <c r="A128" s="55" t="s">
        <v>91</v>
      </c>
      <c r="B128" s="56">
        <v>566</v>
      </c>
    </row>
    <row r="129" spans="1:3" ht="15" customHeight="1">
      <c r="A129" s="55" t="s">
        <v>92</v>
      </c>
      <c r="B129" s="56">
        <v>566</v>
      </c>
    </row>
    <row r="130" spans="1:3" ht="15" customHeight="1">
      <c r="A130" s="55" t="s">
        <v>93</v>
      </c>
      <c r="B130" s="56">
        <f>B131+B132</f>
        <v>1166</v>
      </c>
    </row>
    <row r="131" spans="1:3" ht="15" customHeight="1">
      <c r="A131" s="55" t="s">
        <v>94</v>
      </c>
      <c r="B131" s="56">
        <v>1026</v>
      </c>
    </row>
    <row r="132" spans="1:3" ht="15" customHeight="1">
      <c r="A132" s="55" t="s">
        <v>334</v>
      </c>
      <c r="B132" s="56">
        <v>140</v>
      </c>
    </row>
    <row r="133" spans="1:3" ht="15" customHeight="1">
      <c r="A133" s="55" t="s">
        <v>95</v>
      </c>
      <c r="B133" s="56">
        <f>B134+B135+B136</f>
        <v>8315</v>
      </c>
    </row>
    <row r="134" spans="1:3" ht="15" customHeight="1">
      <c r="A134" s="55" t="s">
        <v>96</v>
      </c>
      <c r="B134" s="56">
        <v>1500</v>
      </c>
    </row>
    <row r="135" spans="1:3" ht="15" customHeight="1">
      <c r="A135" s="55" t="s">
        <v>97</v>
      </c>
      <c r="B135" s="56">
        <v>2200</v>
      </c>
    </row>
    <row r="136" spans="1:3" ht="15" customHeight="1">
      <c r="A136" s="55" t="s">
        <v>98</v>
      </c>
      <c r="B136" s="56">
        <v>4615</v>
      </c>
    </row>
    <row r="137" spans="1:3" ht="15" customHeight="1">
      <c r="A137" s="55" t="s">
        <v>99</v>
      </c>
      <c r="B137" s="56">
        <f>B138+B141+B144+B146</f>
        <v>10926</v>
      </c>
    </row>
    <row r="138" spans="1:3" ht="15" customHeight="1">
      <c r="A138" s="55" t="s">
        <v>100</v>
      </c>
      <c r="B138" s="56">
        <f>B139+B140</f>
        <v>347</v>
      </c>
    </row>
    <row r="139" spans="1:3" ht="15" customHeight="1">
      <c r="A139" s="55" t="s">
        <v>27</v>
      </c>
      <c r="B139" s="56">
        <v>287</v>
      </c>
    </row>
    <row r="140" spans="1:3" ht="15" customHeight="1">
      <c r="A140" s="55" t="s">
        <v>28</v>
      </c>
      <c r="B140" s="56">
        <v>60</v>
      </c>
    </row>
    <row r="141" spans="1:3" ht="15" customHeight="1">
      <c r="A141" s="55" t="s">
        <v>101</v>
      </c>
      <c r="B141" s="56">
        <f>B142+B143</f>
        <v>9899</v>
      </c>
    </row>
    <row r="142" spans="1:3" ht="15" customHeight="1">
      <c r="A142" s="55" t="s">
        <v>102</v>
      </c>
      <c r="B142" s="56">
        <v>5399</v>
      </c>
    </row>
    <row r="143" spans="1:3" ht="15" customHeight="1">
      <c r="A143" s="55" t="s">
        <v>335</v>
      </c>
      <c r="B143" s="56">
        <v>4500</v>
      </c>
    </row>
    <row r="144" spans="1:3" ht="15" customHeight="1">
      <c r="A144" s="55" t="s">
        <v>103</v>
      </c>
      <c r="B144" s="56">
        <v>101</v>
      </c>
      <c r="C144" s="57"/>
    </row>
    <row r="145" spans="1:3" ht="15" customHeight="1">
      <c r="A145" s="55" t="s">
        <v>104</v>
      </c>
      <c r="B145" s="56">
        <v>101</v>
      </c>
    </row>
    <row r="146" spans="1:3" ht="15" customHeight="1">
      <c r="A146" s="55" t="s">
        <v>105</v>
      </c>
      <c r="B146" s="56">
        <v>579</v>
      </c>
    </row>
    <row r="147" spans="1:3" ht="15" customHeight="1">
      <c r="A147" s="55" t="s">
        <v>106</v>
      </c>
      <c r="B147" s="56">
        <v>579</v>
      </c>
    </row>
    <row r="148" spans="1:3" ht="15" customHeight="1">
      <c r="A148" s="55" t="s">
        <v>107</v>
      </c>
      <c r="B148" s="56">
        <f>B149+B156+B158+B160</f>
        <v>5436</v>
      </c>
    </row>
    <row r="149" spans="1:3" ht="15" customHeight="1">
      <c r="A149" s="55" t="s">
        <v>108</v>
      </c>
      <c r="B149" s="56">
        <f>SUM(B150:B155)</f>
        <v>3759</v>
      </c>
    </row>
    <row r="150" spans="1:3" ht="15" customHeight="1">
      <c r="A150" s="55" t="s">
        <v>27</v>
      </c>
      <c r="B150" s="56">
        <v>258</v>
      </c>
    </row>
    <row r="151" spans="1:3" ht="15" customHeight="1">
      <c r="A151" s="55" t="s">
        <v>28</v>
      </c>
      <c r="B151" s="56">
        <v>52</v>
      </c>
    </row>
    <row r="152" spans="1:3" ht="15" customHeight="1">
      <c r="A152" s="55" t="s">
        <v>109</v>
      </c>
      <c r="B152" s="56">
        <v>156</v>
      </c>
    </row>
    <row r="153" spans="1:3" ht="15" customHeight="1">
      <c r="A153" s="55" t="s">
        <v>110</v>
      </c>
      <c r="B153" s="56">
        <v>2635</v>
      </c>
    </row>
    <row r="154" spans="1:3" ht="15" customHeight="1">
      <c r="A154" s="55" t="s">
        <v>111</v>
      </c>
      <c r="B154" s="56">
        <v>204</v>
      </c>
      <c r="C154" s="57"/>
    </row>
    <row r="155" spans="1:3" ht="15" customHeight="1">
      <c r="A155" s="55" t="s">
        <v>112</v>
      </c>
      <c r="B155" s="56">
        <v>454</v>
      </c>
    </row>
    <row r="156" spans="1:3" ht="15" customHeight="1">
      <c r="A156" s="55" t="s">
        <v>113</v>
      </c>
      <c r="B156" s="56">
        <v>54</v>
      </c>
    </row>
    <row r="157" spans="1:3" ht="15" customHeight="1">
      <c r="A157" s="55" t="s">
        <v>114</v>
      </c>
      <c r="B157" s="56">
        <v>54</v>
      </c>
    </row>
    <row r="158" spans="1:3" ht="15" customHeight="1">
      <c r="A158" s="55" t="s">
        <v>115</v>
      </c>
      <c r="B158" s="56">
        <v>153</v>
      </c>
    </row>
    <row r="159" spans="1:3" ht="15" customHeight="1">
      <c r="A159" s="55" t="s">
        <v>116</v>
      </c>
      <c r="B159" s="56">
        <v>153</v>
      </c>
    </row>
    <row r="160" spans="1:3" ht="15" customHeight="1">
      <c r="A160" s="55" t="s">
        <v>336</v>
      </c>
      <c r="B160" s="56">
        <v>1470</v>
      </c>
    </row>
    <row r="161" spans="1:3" ht="15" customHeight="1">
      <c r="A161" s="55" t="s">
        <v>337</v>
      </c>
      <c r="B161" s="56">
        <v>1470</v>
      </c>
    </row>
    <row r="162" spans="1:3" ht="15" customHeight="1">
      <c r="A162" s="55" t="s">
        <v>117</v>
      </c>
      <c r="B162" s="56">
        <f>B163+B170+B179+B187+B192+B198+B202+B205+B212+B215+B217+B220+B222</f>
        <v>61032</v>
      </c>
    </row>
    <row r="163" spans="1:3" ht="15" customHeight="1">
      <c r="A163" s="55" t="s">
        <v>118</v>
      </c>
      <c r="B163" s="56">
        <f>SUM(B164:B169)</f>
        <v>8427</v>
      </c>
    </row>
    <row r="164" spans="1:3" ht="15" customHeight="1">
      <c r="A164" s="55" t="s">
        <v>27</v>
      </c>
      <c r="B164" s="56">
        <v>1273</v>
      </c>
    </row>
    <row r="165" spans="1:3" ht="15" customHeight="1">
      <c r="A165" s="55" t="s">
        <v>28</v>
      </c>
      <c r="B165" s="56">
        <v>284</v>
      </c>
    </row>
    <row r="166" spans="1:3" ht="15" customHeight="1">
      <c r="A166" s="55" t="s">
        <v>119</v>
      </c>
      <c r="B166" s="56">
        <v>2</v>
      </c>
    </row>
    <row r="167" spans="1:3" ht="15.75" customHeight="1">
      <c r="A167" s="55" t="s">
        <v>120</v>
      </c>
      <c r="B167" s="56">
        <v>4</v>
      </c>
    </row>
    <row r="168" spans="1:3" ht="16.5" customHeight="1">
      <c r="A168" s="55" t="s">
        <v>121</v>
      </c>
      <c r="B168" s="56">
        <v>1</v>
      </c>
      <c r="C168" s="57"/>
    </row>
    <row r="169" spans="1:3">
      <c r="A169" s="55" t="s">
        <v>122</v>
      </c>
      <c r="B169" s="56">
        <v>6863</v>
      </c>
    </row>
    <row r="170" spans="1:3">
      <c r="A170" s="55" t="s">
        <v>123</v>
      </c>
      <c r="B170" s="56">
        <f>SUM(B171:B178)</f>
        <v>3055</v>
      </c>
    </row>
    <row r="171" spans="1:3">
      <c r="A171" s="55" t="s">
        <v>27</v>
      </c>
      <c r="B171" s="56">
        <v>389</v>
      </c>
    </row>
    <row r="172" spans="1:3">
      <c r="A172" s="55" t="s">
        <v>28</v>
      </c>
      <c r="B172" s="56">
        <v>2</v>
      </c>
    </row>
    <row r="173" spans="1:3">
      <c r="A173" s="55" t="s">
        <v>124</v>
      </c>
      <c r="B173" s="56">
        <v>337</v>
      </c>
    </row>
    <row r="174" spans="1:3">
      <c r="A174" s="55" t="s">
        <v>125</v>
      </c>
      <c r="B174" s="56">
        <v>105</v>
      </c>
    </row>
    <row r="175" spans="1:3">
      <c r="A175" s="55" t="s">
        <v>126</v>
      </c>
      <c r="B175" s="56">
        <v>454</v>
      </c>
    </row>
    <row r="176" spans="1:3">
      <c r="A176" s="55" t="s">
        <v>127</v>
      </c>
      <c r="B176" s="56">
        <v>49</v>
      </c>
    </row>
    <row r="177" spans="1:2">
      <c r="A177" s="55" t="s">
        <v>128</v>
      </c>
      <c r="B177" s="56">
        <v>1326</v>
      </c>
    </row>
    <row r="178" spans="1:2">
      <c r="A178" s="55" t="s">
        <v>129</v>
      </c>
      <c r="B178" s="56">
        <v>393</v>
      </c>
    </row>
    <row r="179" spans="1:2">
      <c r="A179" s="55" t="s">
        <v>130</v>
      </c>
      <c r="B179" s="56">
        <f>SUM(B180:B186)</f>
        <v>30152</v>
      </c>
    </row>
    <row r="180" spans="1:2">
      <c r="A180" s="55" t="s">
        <v>131</v>
      </c>
      <c r="B180" s="56">
        <v>1375</v>
      </c>
    </row>
    <row r="181" spans="1:2">
      <c r="A181" s="55" t="s">
        <v>132</v>
      </c>
      <c r="B181" s="56">
        <v>4429</v>
      </c>
    </row>
    <row r="182" spans="1:2">
      <c r="A182" s="55" t="s">
        <v>133</v>
      </c>
      <c r="B182" s="56">
        <v>7</v>
      </c>
    </row>
    <row r="183" spans="1:2">
      <c r="A183" s="55" t="s">
        <v>339</v>
      </c>
      <c r="B183" s="56">
        <v>9641</v>
      </c>
    </row>
    <row r="184" spans="1:2">
      <c r="A184" s="55" t="s">
        <v>340</v>
      </c>
      <c r="B184" s="56">
        <v>10959</v>
      </c>
    </row>
    <row r="185" spans="1:2">
      <c r="A185" s="55" t="s">
        <v>341</v>
      </c>
      <c r="B185" s="56">
        <v>3500</v>
      </c>
    </row>
    <row r="186" spans="1:2">
      <c r="A186" s="55" t="s">
        <v>134</v>
      </c>
      <c r="B186" s="56">
        <v>241</v>
      </c>
    </row>
    <row r="187" spans="1:2">
      <c r="A187" s="55" t="s">
        <v>135</v>
      </c>
      <c r="B187" s="56">
        <f>SUM(B188:B191)</f>
        <v>3989</v>
      </c>
    </row>
    <row r="188" spans="1:2">
      <c r="A188" s="55" t="s">
        <v>136</v>
      </c>
      <c r="B188" s="56">
        <v>80</v>
      </c>
    </row>
    <row r="189" spans="1:2">
      <c r="A189" s="55" t="s">
        <v>137</v>
      </c>
      <c r="B189" s="56">
        <v>900</v>
      </c>
    </row>
    <row r="190" spans="1:2">
      <c r="A190" s="55" t="s">
        <v>138</v>
      </c>
      <c r="B190" s="56">
        <v>2541</v>
      </c>
    </row>
    <row r="191" spans="1:2">
      <c r="A191" s="55" t="s">
        <v>139</v>
      </c>
      <c r="B191" s="56">
        <v>468</v>
      </c>
    </row>
    <row r="192" spans="1:2">
      <c r="A192" s="55" t="s">
        <v>140</v>
      </c>
      <c r="B192" s="56">
        <f>SUM(B193:B197)</f>
        <v>927</v>
      </c>
    </row>
    <row r="193" spans="1:2">
      <c r="A193" s="55" t="s">
        <v>141</v>
      </c>
      <c r="B193" s="56">
        <v>17</v>
      </c>
    </row>
    <row r="194" spans="1:2">
      <c r="A194" s="55" t="s">
        <v>142</v>
      </c>
      <c r="B194" s="56">
        <v>270</v>
      </c>
    </row>
    <row r="195" spans="1:2">
      <c r="A195" s="55" t="s">
        <v>143</v>
      </c>
      <c r="B195" s="56">
        <v>76</v>
      </c>
    </row>
    <row r="196" spans="1:2">
      <c r="A196" s="55" t="s">
        <v>144</v>
      </c>
      <c r="B196" s="56">
        <v>490</v>
      </c>
    </row>
    <row r="197" spans="1:2">
      <c r="A197" s="55" t="s">
        <v>145</v>
      </c>
      <c r="B197" s="56">
        <v>74</v>
      </c>
    </row>
    <row r="198" spans="1:2">
      <c r="A198" s="55" t="s">
        <v>146</v>
      </c>
      <c r="B198" s="56">
        <f>B199+B200+B201</f>
        <v>1219</v>
      </c>
    </row>
    <row r="199" spans="1:2">
      <c r="A199" s="55" t="s">
        <v>147</v>
      </c>
      <c r="B199" s="56">
        <v>369</v>
      </c>
    </row>
    <row r="200" spans="1:2">
      <c r="A200" s="55" t="s">
        <v>148</v>
      </c>
      <c r="B200" s="56">
        <v>713</v>
      </c>
    </row>
    <row r="201" spans="1:2">
      <c r="A201" s="55" t="s">
        <v>149</v>
      </c>
      <c r="B201" s="56">
        <v>137</v>
      </c>
    </row>
    <row r="202" spans="1:2">
      <c r="A202" s="55" t="s">
        <v>150</v>
      </c>
      <c r="B202" s="56">
        <f>B203+B204</f>
        <v>3263</v>
      </c>
    </row>
    <row r="203" spans="1:2">
      <c r="A203" s="55" t="s">
        <v>151</v>
      </c>
      <c r="B203" s="56">
        <v>3193</v>
      </c>
    </row>
    <row r="204" spans="1:2">
      <c r="A204" s="55" t="s">
        <v>152</v>
      </c>
      <c r="B204" s="56">
        <v>70</v>
      </c>
    </row>
    <row r="205" spans="1:2">
      <c r="A205" s="55" t="s">
        <v>153</v>
      </c>
      <c r="B205" s="56">
        <f>SUM(B206:B211)</f>
        <v>4198</v>
      </c>
    </row>
    <row r="206" spans="1:2">
      <c r="A206" s="55" t="s">
        <v>27</v>
      </c>
      <c r="B206" s="56">
        <v>228</v>
      </c>
    </row>
    <row r="207" spans="1:2">
      <c r="A207" s="55" t="s">
        <v>28</v>
      </c>
      <c r="B207" s="56">
        <v>8</v>
      </c>
    </row>
    <row r="208" spans="1:2">
      <c r="A208" s="55" t="s">
        <v>154</v>
      </c>
      <c r="B208" s="56">
        <v>488</v>
      </c>
    </row>
    <row r="209" spans="1:2">
      <c r="A209" s="55" t="s">
        <v>342</v>
      </c>
      <c r="B209" s="56">
        <v>319</v>
      </c>
    </row>
    <row r="210" spans="1:2">
      <c r="A210" s="55" t="s">
        <v>343</v>
      </c>
      <c r="B210" s="56">
        <v>1334</v>
      </c>
    </row>
    <row r="211" spans="1:2">
      <c r="A211" s="55" t="s">
        <v>155</v>
      </c>
      <c r="B211" s="56">
        <v>1821</v>
      </c>
    </row>
    <row r="212" spans="1:2">
      <c r="A212" s="55" t="s">
        <v>156</v>
      </c>
      <c r="B212" s="56">
        <v>112</v>
      </c>
    </row>
    <row r="213" spans="1:2">
      <c r="A213" s="55" t="s">
        <v>27</v>
      </c>
      <c r="B213" s="56">
        <v>72</v>
      </c>
    </row>
    <row r="214" spans="1:2">
      <c r="A214" s="55" t="s">
        <v>28</v>
      </c>
      <c r="B214" s="56">
        <v>40</v>
      </c>
    </row>
    <row r="215" spans="1:2">
      <c r="A215" s="55" t="s">
        <v>157</v>
      </c>
      <c r="B215" s="56">
        <v>1781</v>
      </c>
    </row>
    <row r="216" spans="1:2">
      <c r="A216" s="55" t="s">
        <v>158</v>
      </c>
      <c r="B216" s="56">
        <v>1781</v>
      </c>
    </row>
    <row r="217" spans="1:2">
      <c r="A217" s="55" t="s">
        <v>159</v>
      </c>
      <c r="B217" s="56">
        <v>387</v>
      </c>
    </row>
    <row r="218" spans="1:2">
      <c r="A218" s="55" t="s">
        <v>160</v>
      </c>
      <c r="B218" s="56">
        <v>384</v>
      </c>
    </row>
    <row r="219" spans="1:2">
      <c r="A219" s="55" t="s">
        <v>161</v>
      </c>
      <c r="B219" s="56">
        <v>3</v>
      </c>
    </row>
    <row r="220" spans="1:2">
      <c r="A220" s="55" t="s">
        <v>162</v>
      </c>
      <c r="B220" s="56">
        <v>97</v>
      </c>
    </row>
    <row r="221" spans="1:2">
      <c r="A221" s="55" t="s">
        <v>163</v>
      </c>
      <c r="B221" s="56">
        <v>97</v>
      </c>
    </row>
    <row r="222" spans="1:2">
      <c r="A222" s="55" t="s">
        <v>164</v>
      </c>
      <c r="B222" s="56">
        <v>3425</v>
      </c>
    </row>
    <row r="223" spans="1:2">
      <c r="A223" s="55" t="s">
        <v>165</v>
      </c>
      <c r="B223" s="56">
        <v>3425</v>
      </c>
    </row>
    <row r="224" spans="1:2">
      <c r="A224" s="55" t="s">
        <v>166</v>
      </c>
      <c r="B224" s="56">
        <f>B225+B229+B231+B233+B239+B241+B247+B251</f>
        <v>19981</v>
      </c>
    </row>
    <row r="225" spans="1:3">
      <c r="A225" s="55" t="s">
        <v>167</v>
      </c>
      <c r="B225" s="56">
        <f>B226+B227+B228</f>
        <v>4970</v>
      </c>
    </row>
    <row r="226" spans="1:3">
      <c r="A226" s="55" t="s">
        <v>27</v>
      </c>
      <c r="B226" s="56">
        <v>640</v>
      </c>
    </row>
    <row r="227" spans="1:3">
      <c r="A227" s="55" t="s">
        <v>28</v>
      </c>
      <c r="B227" s="56">
        <v>4249</v>
      </c>
    </row>
    <row r="228" spans="1:3">
      <c r="A228" s="55" t="s">
        <v>168</v>
      </c>
      <c r="B228" s="56">
        <v>81</v>
      </c>
      <c r="C228" s="57"/>
    </row>
    <row r="229" spans="1:3">
      <c r="A229" s="55" t="s">
        <v>169</v>
      </c>
      <c r="B229" s="56">
        <v>198</v>
      </c>
    </row>
    <row r="230" spans="1:3">
      <c r="A230" s="55" t="s">
        <v>170</v>
      </c>
      <c r="B230" s="56">
        <v>198</v>
      </c>
    </row>
    <row r="231" spans="1:3">
      <c r="A231" s="55" t="s">
        <v>171</v>
      </c>
      <c r="B231" s="56">
        <v>1005</v>
      </c>
    </row>
    <row r="232" spans="1:3">
      <c r="A232" s="55" t="s">
        <v>172</v>
      </c>
      <c r="B232" s="56">
        <v>1005</v>
      </c>
    </row>
    <row r="233" spans="1:3">
      <c r="A233" s="55" t="s">
        <v>173</v>
      </c>
      <c r="B233" s="56">
        <f>SUM(B234:B238)</f>
        <v>4266</v>
      </c>
    </row>
    <row r="234" spans="1:3">
      <c r="A234" s="55" t="s">
        <v>174</v>
      </c>
      <c r="B234" s="56">
        <v>809</v>
      </c>
    </row>
    <row r="235" spans="1:3">
      <c r="A235" s="55" t="s">
        <v>175</v>
      </c>
      <c r="B235" s="56">
        <v>483</v>
      </c>
    </row>
    <row r="236" spans="1:3">
      <c r="A236" s="55" t="s">
        <v>176</v>
      </c>
      <c r="B236" s="56">
        <v>46</v>
      </c>
    </row>
    <row r="237" spans="1:3">
      <c r="A237" s="55" t="s">
        <v>177</v>
      </c>
      <c r="B237" s="56">
        <v>2851</v>
      </c>
    </row>
    <row r="238" spans="1:3">
      <c r="A238" s="55" t="s">
        <v>178</v>
      </c>
      <c r="B238" s="56">
        <v>77</v>
      </c>
    </row>
    <row r="239" spans="1:3">
      <c r="A239" s="55" t="s">
        <v>179</v>
      </c>
      <c r="B239" s="56">
        <v>256</v>
      </c>
    </row>
    <row r="240" spans="1:3">
      <c r="A240" s="55" t="s">
        <v>180</v>
      </c>
      <c r="B240" s="56">
        <v>256</v>
      </c>
    </row>
    <row r="241" spans="1:3">
      <c r="A241" s="55" t="s">
        <v>181</v>
      </c>
      <c r="B241" s="56">
        <f>SUM(B242:B246)</f>
        <v>662</v>
      </c>
    </row>
    <row r="242" spans="1:3">
      <c r="A242" s="55" t="s">
        <v>344</v>
      </c>
      <c r="B242" s="56">
        <v>325</v>
      </c>
    </row>
    <row r="243" spans="1:3">
      <c r="A243" s="55" t="s">
        <v>345</v>
      </c>
      <c r="B243" s="56">
        <v>45</v>
      </c>
    </row>
    <row r="244" spans="1:3">
      <c r="A244" s="55" t="s">
        <v>346</v>
      </c>
      <c r="B244" s="56">
        <v>18</v>
      </c>
    </row>
    <row r="245" spans="1:3">
      <c r="A245" s="55" t="s">
        <v>347</v>
      </c>
      <c r="B245" s="56">
        <v>6</v>
      </c>
    </row>
    <row r="246" spans="1:3">
      <c r="A246" s="55" t="s">
        <v>348</v>
      </c>
      <c r="B246" s="56">
        <v>268</v>
      </c>
    </row>
    <row r="247" spans="1:3">
      <c r="A247" s="55" t="s">
        <v>352</v>
      </c>
      <c r="B247" s="56">
        <f>SUM(B248:B250)</f>
        <v>8587</v>
      </c>
    </row>
    <row r="248" spans="1:3">
      <c r="A248" s="55" t="s">
        <v>349</v>
      </c>
      <c r="B248" s="56">
        <v>2376</v>
      </c>
    </row>
    <row r="249" spans="1:3">
      <c r="A249" s="55" t="s">
        <v>350</v>
      </c>
      <c r="B249" s="56">
        <v>2026</v>
      </c>
    </row>
    <row r="250" spans="1:3">
      <c r="A250" s="55" t="s">
        <v>351</v>
      </c>
      <c r="B250" s="56">
        <v>4185</v>
      </c>
    </row>
    <row r="251" spans="1:3">
      <c r="A251" s="55" t="s">
        <v>353</v>
      </c>
      <c r="B251" s="56">
        <v>37</v>
      </c>
    </row>
    <row r="252" spans="1:3">
      <c r="A252" s="55" t="s">
        <v>354</v>
      </c>
      <c r="B252" s="56">
        <v>37</v>
      </c>
    </row>
    <row r="253" spans="1:3">
      <c r="A253" s="55" t="s">
        <v>182</v>
      </c>
      <c r="B253" s="56">
        <f>B254+B260+B262+B264</f>
        <v>62701</v>
      </c>
    </row>
    <row r="254" spans="1:3">
      <c r="A254" s="55" t="s">
        <v>183</v>
      </c>
      <c r="B254" s="56">
        <f>SUM(B255:B259)</f>
        <v>28506</v>
      </c>
      <c r="C254" s="57"/>
    </row>
    <row r="255" spans="1:3">
      <c r="A255" s="55" t="s">
        <v>27</v>
      </c>
      <c r="B255" s="56">
        <v>5037</v>
      </c>
    </row>
    <row r="256" spans="1:3">
      <c r="A256" s="55" t="s">
        <v>28</v>
      </c>
      <c r="B256" s="56">
        <v>23</v>
      </c>
    </row>
    <row r="257" spans="1:2">
      <c r="A257" s="55" t="s">
        <v>184</v>
      </c>
      <c r="B257" s="56">
        <v>2090</v>
      </c>
    </row>
    <row r="258" spans="1:2">
      <c r="A258" s="55" t="s">
        <v>185</v>
      </c>
      <c r="B258" s="56">
        <v>52</v>
      </c>
    </row>
    <row r="259" spans="1:2">
      <c r="A259" s="55" t="s">
        <v>186</v>
      </c>
      <c r="B259" s="56">
        <v>21304</v>
      </c>
    </row>
    <row r="260" spans="1:2">
      <c r="A260" s="55" t="s">
        <v>187</v>
      </c>
      <c r="B260" s="56">
        <v>8760</v>
      </c>
    </row>
    <row r="261" spans="1:2">
      <c r="A261" s="55" t="s">
        <v>188</v>
      </c>
      <c r="B261" s="56">
        <v>8760</v>
      </c>
    </row>
    <row r="262" spans="1:2">
      <c r="A262" s="55" t="s">
        <v>189</v>
      </c>
      <c r="B262" s="56">
        <v>19738</v>
      </c>
    </row>
    <row r="263" spans="1:2">
      <c r="A263" s="55" t="s">
        <v>190</v>
      </c>
      <c r="B263" s="56">
        <v>19738</v>
      </c>
    </row>
    <row r="264" spans="1:2">
      <c r="A264" s="55" t="s">
        <v>191</v>
      </c>
      <c r="B264" s="56">
        <v>5697</v>
      </c>
    </row>
    <row r="265" spans="1:2">
      <c r="A265" s="55" t="s">
        <v>192</v>
      </c>
      <c r="B265" s="56">
        <v>5697</v>
      </c>
    </row>
    <row r="266" spans="1:2">
      <c r="A266" s="55" t="s">
        <v>193</v>
      </c>
      <c r="B266" s="56">
        <f>B267+B270</f>
        <v>1272</v>
      </c>
    </row>
    <row r="267" spans="1:2">
      <c r="A267" s="55" t="s">
        <v>194</v>
      </c>
      <c r="B267" s="56">
        <f>B268+B269</f>
        <v>82</v>
      </c>
    </row>
    <row r="268" spans="1:2">
      <c r="A268" s="55" t="s">
        <v>33</v>
      </c>
      <c r="B268" s="56">
        <v>37</v>
      </c>
    </row>
    <row r="269" spans="1:2">
      <c r="A269" s="55" t="s">
        <v>195</v>
      </c>
      <c r="B269" s="56">
        <v>45</v>
      </c>
    </row>
    <row r="270" spans="1:2">
      <c r="A270" s="55" t="s">
        <v>196</v>
      </c>
      <c r="B270" s="56">
        <v>1190</v>
      </c>
    </row>
    <row r="271" spans="1:2">
      <c r="A271" s="55" t="s">
        <v>197</v>
      </c>
      <c r="B271" s="56">
        <v>1190</v>
      </c>
    </row>
    <row r="272" spans="1:2">
      <c r="A272" s="55" t="s">
        <v>198</v>
      </c>
      <c r="B272" s="56">
        <f>B273+B276</f>
        <v>2057</v>
      </c>
    </row>
    <row r="273" spans="1:2">
      <c r="A273" s="55" t="s">
        <v>199</v>
      </c>
      <c r="B273" s="56">
        <f>B274+B275</f>
        <v>728</v>
      </c>
    </row>
    <row r="274" spans="1:2">
      <c r="A274" s="55" t="s">
        <v>27</v>
      </c>
      <c r="B274" s="56">
        <v>450</v>
      </c>
    </row>
    <row r="275" spans="1:2">
      <c r="A275" s="55" t="s">
        <v>28</v>
      </c>
      <c r="B275" s="56">
        <v>278</v>
      </c>
    </row>
    <row r="276" spans="1:2">
      <c r="A276" s="55" t="s">
        <v>200</v>
      </c>
      <c r="B276" s="56">
        <v>1329</v>
      </c>
    </row>
    <row r="277" spans="1:2">
      <c r="A277" s="55" t="s">
        <v>201</v>
      </c>
      <c r="B277" s="56">
        <v>1329</v>
      </c>
    </row>
    <row r="278" spans="1:2">
      <c r="A278" s="55" t="s">
        <v>202</v>
      </c>
      <c r="B278" s="56">
        <f>B279</f>
        <v>5130</v>
      </c>
    </row>
    <row r="279" spans="1:2">
      <c r="A279" s="55" t="s">
        <v>203</v>
      </c>
      <c r="B279" s="56">
        <v>5130</v>
      </c>
    </row>
    <row r="280" spans="1:2">
      <c r="A280" s="55" t="s">
        <v>204</v>
      </c>
      <c r="B280" s="56">
        <v>5130</v>
      </c>
    </row>
    <row r="281" spans="1:2">
      <c r="A281" s="55" t="s">
        <v>205</v>
      </c>
      <c r="B281" s="56">
        <f>B282</f>
        <v>856</v>
      </c>
    </row>
    <row r="282" spans="1:2">
      <c r="A282" s="55" t="s">
        <v>206</v>
      </c>
      <c r="B282" s="56">
        <f>B283+B284</f>
        <v>856</v>
      </c>
    </row>
    <row r="283" spans="1:2">
      <c r="A283" s="55" t="s">
        <v>27</v>
      </c>
      <c r="B283" s="56">
        <v>557</v>
      </c>
    </row>
    <row r="284" spans="1:2">
      <c r="A284" s="55" t="s">
        <v>28</v>
      </c>
      <c r="B284" s="56">
        <v>299</v>
      </c>
    </row>
    <row r="285" spans="1:2">
      <c r="A285" s="55" t="s">
        <v>207</v>
      </c>
      <c r="B285" s="56">
        <f>B286</f>
        <v>8069</v>
      </c>
    </row>
    <row r="286" spans="1:2">
      <c r="A286" s="55" t="s">
        <v>208</v>
      </c>
      <c r="B286" s="56">
        <f>B287+B288</f>
        <v>8069</v>
      </c>
    </row>
    <row r="287" spans="1:2">
      <c r="A287" s="55" t="s">
        <v>209</v>
      </c>
      <c r="B287" s="56">
        <v>5423</v>
      </c>
    </row>
    <row r="288" spans="1:2">
      <c r="A288" s="55" t="s">
        <v>210</v>
      </c>
      <c r="B288" s="56">
        <v>2646</v>
      </c>
    </row>
    <row r="289" spans="1:2">
      <c r="A289" s="55" t="s">
        <v>211</v>
      </c>
      <c r="B289" s="56">
        <v>8000</v>
      </c>
    </row>
    <row r="290" spans="1:2">
      <c r="A290" s="55" t="s">
        <v>212</v>
      </c>
      <c r="B290" s="56">
        <f>B291+B292</f>
        <v>7613</v>
      </c>
    </row>
    <row r="291" spans="1:2">
      <c r="A291" s="55" t="s">
        <v>213</v>
      </c>
      <c r="B291" s="56">
        <v>6775</v>
      </c>
    </row>
    <row r="292" spans="1:2">
      <c r="A292" s="55" t="s">
        <v>214</v>
      </c>
      <c r="B292" s="56">
        <v>838</v>
      </c>
    </row>
    <row r="293" spans="1:2">
      <c r="A293" s="55" t="s">
        <v>215</v>
      </c>
      <c r="B293" s="56">
        <v>838</v>
      </c>
    </row>
    <row r="294" spans="1:2">
      <c r="A294" s="55" t="s">
        <v>371</v>
      </c>
      <c r="B294" s="56">
        <v>4795</v>
      </c>
    </row>
    <row r="295" spans="1:2">
      <c r="A295" s="55" t="s">
        <v>372</v>
      </c>
      <c r="B295" s="56">
        <v>4795</v>
      </c>
    </row>
    <row r="296" spans="1:2">
      <c r="A296" s="58" t="s">
        <v>373</v>
      </c>
      <c r="B296" s="59">
        <v>4795</v>
      </c>
    </row>
  </sheetData>
  <mergeCells count="1">
    <mergeCell ref="A2:B2"/>
  </mergeCells>
  <phoneticPr fontId="19" type="noConversion"/>
  <printOptions horizontalCentered="1"/>
  <pageMargins left="0.43307086614173229" right="0.19685039370078741" top="0.9055118110236221" bottom="0.78740157480314965" header="0" footer="0.78740157480314965"/>
  <pageSetup paperSize="9" orientation="portrait" r:id="rId1"/>
  <headerFooter alignWithMargins="0"/>
  <ignoredErrors>
    <ignoredError sqref="B110" formulaRange="1"/>
  </ignoredErrors>
</worksheet>
</file>

<file path=xl/worksheets/sheet6.xml><?xml version="1.0" encoding="utf-8"?>
<worksheet xmlns="http://schemas.openxmlformats.org/spreadsheetml/2006/main" xmlns:r="http://schemas.openxmlformats.org/officeDocument/2006/relationships">
  <dimension ref="A1:B57"/>
  <sheetViews>
    <sheetView topLeftCell="A7" workbookViewId="0">
      <selection activeCell="A9" sqref="A9"/>
    </sheetView>
  </sheetViews>
  <sheetFormatPr defaultRowHeight="14.25"/>
  <cols>
    <col min="1" max="1" width="62" style="61" customWidth="1"/>
    <col min="2" max="2" width="24.125" style="61" customWidth="1"/>
    <col min="3" max="16384" width="9" style="61"/>
  </cols>
  <sheetData>
    <row r="1" spans="1:2" ht="25.5" customHeight="1">
      <c r="A1" s="46" t="s">
        <v>411</v>
      </c>
    </row>
    <row r="2" spans="1:2" ht="40.5" customHeight="1">
      <c r="A2" s="144" t="s">
        <v>273</v>
      </c>
      <c r="B2" s="144"/>
    </row>
    <row r="3" spans="1:2" ht="24.75" customHeight="1">
      <c r="A3" s="62" t="s">
        <v>356</v>
      </c>
      <c r="B3" s="63" t="s">
        <v>217</v>
      </c>
    </row>
    <row r="4" spans="1:2" ht="22.5" customHeight="1">
      <c r="A4" s="64" t="s">
        <v>218</v>
      </c>
      <c r="B4" s="53" t="s">
        <v>399</v>
      </c>
    </row>
    <row r="5" spans="1:2" ht="22.5" customHeight="1">
      <c r="A5" s="65" t="s">
        <v>219</v>
      </c>
      <c r="B5" s="66">
        <f>B6+B49</f>
        <v>333200</v>
      </c>
    </row>
    <row r="6" spans="1:2" ht="22.5" customHeight="1">
      <c r="A6" s="65" t="s">
        <v>220</v>
      </c>
      <c r="B6" s="66">
        <f>B7+B16+B38</f>
        <v>158619</v>
      </c>
    </row>
    <row r="7" spans="1:2" ht="22.5" customHeight="1">
      <c r="A7" s="67" t="s">
        <v>221</v>
      </c>
      <c r="B7" s="66">
        <f>SUM(B8:B15)</f>
        <v>111783</v>
      </c>
    </row>
    <row r="8" spans="1:2" ht="22.5" customHeight="1">
      <c r="A8" s="67" t="s">
        <v>222</v>
      </c>
      <c r="B8" s="66">
        <v>21742</v>
      </c>
    </row>
    <row r="9" spans="1:2" ht="22.5" customHeight="1">
      <c r="A9" s="67" t="s">
        <v>223</v>
      </c>
      <c r="B9" s="66">
        <v>12541</v>
      </c>
    </row>
    <row r="10" spans="1:2" ht="22.5" customHeight="1">
      <c r="A10" s="67" t="s">
        <v>224</v>
      </c>
      <c r="B10" s="66">
        <v>31832</v>
      </c>
    </row>
    <row r="11" spans="1:2" ht="22.5" customHeight="1">
      <c r="A11" s="67" t="s">
        <v>321</v>
      </c>
      <c r="B11" s="66">
        <v>3425</v>
      </c>
    </row>
    <row r="12" spans="1:2" ht="22.5" customHeight="1">
      <c r="A12" s="67" t="s">
        <v>322</v>
      </c>
      <c r="B12" s="66">
        <v>23642</v>
      </c>
    </row>
    <row r="13" spans="1:2" ht="22.5" customHeight="1">
      <c r="A13" s="67" t="s">
        <v>323</v>
      </c>
      <c r="B13" s="66">
        <v>9641</v>
      </c>
    </row>
    <row r="14" spans="1:2" ht="22.5" customHeight="1">
      <c r="A14" s="67" t="s">
        <v>324</v>
      </c>
      <c r="B14" s="66">
        <v>3459</v>
      </c>
    </row>
    <row r="15" spans="1:2" ht="22.5" customHeight="1">
      <c r="A15" s="67" t="s">
        <v>325</v>
      </c>
      <c r="B15" s="66">
        <v>5501</v>
      </c>
    </row>
    <row r="16" spans="1:2" ht="22.5" customHeight="1">
      <c r="A16" s="67" t="s">
        <v>225</v>
      </c>
      <c r="B16" s="66">
        <f>SUM(B17:B37)</f>
        <v>21160</v>
      </c>
    </row>
    <row r="17" spans="1:2" ht="22.5" customHeight="1">
      <c r="A17" s="67" t="s">
        <v>226</v>
      </c>
      <c r="B17" s="66">
        <v>1211</v>
      </c>
    </row>
    <row r="18" spans="1:2" ht="22.5" customHeight="1">
      <c r="A18" s="67" t="s">
        <v>328</v>
      </c>
      <c r="B18" s="66">
        <v>10</v>
      </c>
    </row>
    <row r="19" spans="1:2" ht="22.5" customHeight="1">
      <c r="A19" s="67" t="s">
        <v>227</v>
      </c>
      <c r="B19" s="66">
        <v>244</v>
      </c>
    </row>
    <row r="20" spans="1:2" ht="22.5" customHeight="1">
      <c r="A20" s="67" t="s">
        <v>228</v>
      </c>
      <c r="B20" s="66">
        <v>989</v>
      </c>
    </row>
    <row r="21" spans="1:2" ht="22.5" customHeight="1">
      <c r="A21" s="67" t="s">
        <v>229</v>
      </c>
      <c r="B21" s="66">
        <v>742</v>
      </c>
    </row>
    <row r="22" spans="1:2" ht="22.5" customHeight="1">
      <c r="A22" s="67" t="s">
        <v>230</v>
      </c>
      <c r="B22" s="66">
        <v>215</v>
      </c>
    </row>
    <row r="23" spans="1:2" ht="22.5" customHeight="1">
      <c r="A23" s="67" t="s">
        <v>231</v>
      </c>
      <c r="B23" s="66">
        <v>185</v>
      </c>
    </row>
    <row r="24" spans="1:2" ht="22.5" customHeight="1">
      <c r="A24" s="67" t="s">
        <v>232</v>
      </c>
      <c r="B24" s="66">
        <v>364</v>
      </c>
    </row>
    <row r="25" spans="1:2" ht="22.5" customHeight="1">
      <c r="A25" s="67" t="s">
        <v>233</v>
      </c>
      <c r="B25" s="66">
        <v>91</v>
      </c>
    </row>
    <row r="26" spans="1:2" ht="22.5" customHeight="1">
      <c r="A26" s="67" t="s">
        <v>383</v>
      </c>
      <c r="B26" s="66">
        <v>448</v>
      </c>
    </row>
    <row r="27" spans="1:2" ht="22.5" customHeight="1">
      <c r="A27" s="67" t="s">
        <v>234</v>
      </c>
      <c r="B27" s="66">
        <v>219</v>
      </c>
    </row>
    <row r="28" spans="1:2" ht="22.5" customHeight="1">
      <c r="A28" s="67" t="s">
        <v>235</v>
      </c>
      <c r="B28" s="66">
        <v>300</v>
      </c>
    </row>
    <row r="29" spans="1:2" ht="22.5" customHeight="1">
      <c r="A29" s="67" t="s">
        <v>236</v>
      </c>
      <c r="B29" s="66">
        <v>3</v>
      </c>
    </row>
    <row r="30" spans="1:2" ht="22.5" customHeight="1">
      <c r="A30" s="67" t="s">
        <v>237</v>
      </c>
      <c r="B30" s="66">
        <v>2</v>
      </c>
    </row>
    <row r="31" spans="1:2" ht="22.5" customHeight="1">
      <c r="A31" s="67" t="s">
        <v>238</v>
      </c>
      <c r="B31" s="66">
        <v>633</v>
      </c>
    </row>
    <row r="32" spans="1:2" ht="22.5" customHeight="1">
      <c r="A32" s="67" t="s">
        <v>239</v>
      </c>
      <c r="B32" s="66">
        <v>126</v>
      </c>
    </row>
    <row r="33" spans="1:2" ht="22.5" customHeight="1">
      <c r="A33" s="67" t="s">
        <v>240</v>
      </c>
      <c r="B33" s="66">
        <v>1414</v>
      </c>
    </row>
    <row r="34" spans="1:2" ht="22.5" customHeight="1">
      <c r="A34" s="67" t="s">
        <v>241</v>
      </c>
      <c r="B34" s="66">
        <v>4725</v>
      </c>
    </row>
    <row r="35" spans="1:2" ht="22.5" customHeight="1">
      <c r="A35" s="67" t="s">
        <v>242</v>
      </c>
      <c r="B35" s="66">
        <v>521</v>
      </c>
    </row>
    <row r="36" spans="1:2" ht="22.5" customHeight="1">
      <c r="A36" s="67" t="s">
        <v>243</v>
      </c>
      <c r="B36" s="66">
        <v>2210</v>
      </c>
    </row>
    <row r="37" spans="1:2" ht="22.5" customHeight="1">
      <c r="A37" s="67" t="s">
        <v>244</v>
      </c>
      <c r="B37" s="66">
        <v>6508</v>
      </c>
    </row>
    <row r="38" spans="1:2" ht="22.5" customHeight="1">
      <c r="A38" s="67" t="s">
        <v>245</v>
      </c>
      <c r="B38" s="66">
        <f>SUM(B39:B48)</f>
        <v>25676</v>
      </c>
    </row>
    <row r="39" spans="1:2" ht="22.5" customHeight="1">
      <c r="A39" s="67" t="s">
        <v>246</v>
      </c>
      <c r="B39" s="66">
        <v>820</v>
      </c>
    </row>
    <row r="40" spans="1:2" ht="22.5" customHeight="1">
      <c r="A40" s="67" t="s">
        <v>247</v>
      </c>
      <c r="B40" s="66">
        <v>4759</v>
      </c>
    </row>
    <row r="41" spans="1:2" ht="22.5" customHeight="1">
      <c r="A41" s="67" t="s">
        <v>326</v>
      </c>
      <c r="B41" s="66">
        <v>3</v>
      </c>
    </row>
    <row r="42" spans="1:2" ht="22.5" customHeight="1">
      <c r="A42" s="67" t="s">
        <v>248</v>
      </c>
      <c r="B42" s="66">
        <v>63</v>
      </c>
    </row>
    <row r="43" spans="1:2" ht="22.5" customHeight="1">
      <c r="A43" s="67" t="s">
        <v>249</v>
      </c>
      <c r="B43" s="66">
        <v>4195</v>
      </c>
    </row>
    <row r="44" spans="1:2" ht="22.5" customHeight="1">
      <c r="A44" s="67" t="s">
        <v>250</v>
      </c>
      <c r="B44" s="66">
        <v>33</v>
      </c>
    </row>
    <row r="45" spans="1:2" ht="22.5" customHeight="1">
      <c r="A45" s="67" t="s">
        <v>327</v>
      </c>
      <c r="B45" s="66">
        <v>11</v>
      </c>
    </row>
    <row r="46" spans="1:2" ht="22.5" customHeight="1">
      <c r="A46" s="67" t="s">
        <v>251</v>
      </c>
      <c r="B46" s="66">
        <v>9703</v>
      </c>
    </row>
    <row r="47" spans="1:2" ht="22.5" customHeight="1">
      <c r="A47" s="67" t="s">
        <v>252</v>
      </c>
      <c r="B47" s="66">
        <v>5647</v>
      </c>
    </row>
    <row r="48" spans="1:2" ht="22.5" customHeight="1">
      <c r="A48" s="67" t="s">
        <v>253</v>
      </c>
      <c r="B48" s="66">
        <v>442</v>
      </c>
    </row>
    <row r="49" spans="1:2" ht="22.5" customHeight="1">
      <c r="A49" s="67" t="s">
        <v>254</v>
      </c>
      <c r="B49" s="66">
        <f>SUM(B50:B57)</f>
        <v>174581</v>
      </c>
    </row>
    <row r="50" spans="1:2" ht="22.5" customHeight="1">
      <c r="A50" s="67" t="s">
        <v>255</v>
      </c>
      <c r="B50" s="66">
        <v>17861</v>
      </c>
    </row>
    <row r="51" spans="1:2" ht="22.5" customHeight="1">
      <c r="A51" s="67" t="s">
        <v>225</v>
      </c>
      <c r="B51" s="66">
        <v>85580</v>
      </c>
    </row>
    <row r="52" spans="1:2" ht="22.5" customHeight="1">
      <c r="A52" s="67" t="s">
        <v>245</v>
      </c>
      <c r="B52" s="66">
        <v>12540</v>
      </c>
    </row>
    <row r="53" spans="1:2" ht="22.5" customHeight="1">
      <c r="A53" s="67" t="s">
        <v>256</v>
      </c>
      <c r="B53" s="66">
        <v>16444</v>
      </c>
    </row>
    <row r="54" spans="1:2" ht="22.5" customHeight="1">
      <c r="A54" s="67" t="s">
        <v>318</v>
      </c>
      <c r="B54" s="66">
        <v>4795</v>
      </c>
    </row>
    <row r="55" spans="1:2" ht="22.5" customHeight="1">
      <c r="A55" s="67" t="s">
        <v>319</v>
      </c>
      <c r="B55" s="66">
        <v>840</v>
      </c>
    </row>
    <row r="56" spans="1:2" ht="22.5" customHeight="1">
      <c r="A56" s="67" t="s">
        <v>320</v>
      </c>
      <c r="B56" s="66">
        <v>16587</v>
      </c>
    </row>
    <row r="57" spans="1:2" ht="22.5" customHeight="1">
      <c r="A57" s="67" t="s">
        <v>257</v>
      </c>
      <c r="B57" s="66">
        <v>19934</v>
      </c>
    </row>
  </sheetData>
  <mergeCells count="1">
    <mergeCell ref="A2:B2"/>
  </mergeCells>
  <phoneticPr fontId="20" type="noConversion"/>
  <printOptions horizontalCentered="1"/>
  <pageMargins left="0.31496062992125984" right="0.31496062992125984"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dimension ref="A1:B47"/>
  <sheetViews>
    <sheetView workbookViewId="0">
      <selection activeCell="A9" sqref="A9"/>
    </sheetView>
  </sheetViews>
  <sheetFormatPr defaultRowHeight="14.25"/>
  <cols>
    <col min="1" max="1" width="62" style="61" customWidth="1"/>
    <col min="2" max="2" width="24.125" style="61" customWidth="1"/>
    <col min="3" max="16384" width="9" style="61"/>
  </cols>
  <sheetData>
    <row r="1" spans="1:2" ht="25.5" customHeight="1">
      <c r="A1" s="46" t="s">
        <v>412</v>
      </c>
    </row>
    <row r="2" spans="1:2" ht="40.5" customHeight="1">
      <c r="A2" s="145" t="s">
        <v>401</v>
      </c>
      <c r="B2" s="145"/>
    </row>
    <row r="3" spans="1:2" ht="24.75" customHeight="1">
      <c r="A3" s="62" t="s">
        <v>356</v>
      </c>
      <c r="B3" s="63" t="s">
        <v>21</v>
      </c>
    </row>
    <row r="4" spans="1:2" ht="22.5" customHeight="1">
      <c r="A4" s="64" t="s">
        <v>218</v>
      </c>
      <c r="B4" s="53" t="s">
        <v>398</v>
      </c>
    </row>
    <row r="5" spans="1:2" ht="22.5" customHeight="1">
      <c r="A5" s="65" t="s">
        <v>402</v>
      </c>
      <c r="B5" s="66">
        <f>B6+B15+B37</f>
        <v>158619</v>
      </c>
    </row>
    <row r="6" spans="1:2" ht="22.5" customHeight="1">
      <c r="A6" s="67" t="s">
        <v>221</v>
      </c>
      <c r="B6" s="66">
        <f>SUM(B7:B14)</f>
        <v>111783</v>
      </c>
    </row>
    <row r="7" spans="1:2" ht="22.5" customHeight="1">
      <c r="A7" s="67" t="s">
        <v>222</v>
      </c>
      <c r="B7" s="66">
        <v>21742</v>
      </c>
    </row>
    <row r="8" spans="1:2" ht="22.5" customHeight="1">
      <c r="A8" s="67" t="s">
        <v>223</v>
      </c>
      <c r="B8" s="66">
        <v>12541</v>
      </c>
    </row>
    <row r="9" spans="1:2" ht="22.5" customHeight="1">
      <c r="A9" s="67" t="s">
        <v>224</v>
      </c>
      <c r="B9" s="66">
        <v>31832</v>
      </c>
    </row>
    <row r="10" spans="1:2" ht="22.5" customHeight="1">
      <c r="A10" s="67" t="s">
        <v>321</v>
      </c>
      <c r="B10" s="66">
        <v>3425</v>
      </c>
    </row>
    <row r="11" spans="1:2" ht="22.5" customHeight="1">
      <c r="A11" s="67" t="s">
        <v>322</v>
      </c>
      <c r="B11" s="66">
        <v>23642</v>
      </c>
    </row>
    <row r="12" spans="1:2" ht="22.5" customHeight="1">
      <c r="A12" s="67" t="s">
        <v>323</v>
      </c>
      <c r="B12" s="66">
        <v>9641</v>
      </c>
    </row>
    <row r="13" spans="1:2" ht="22.5" customHeight="1">
      <c r="A13" s="67" t="s">
        <v>324</v>
      </c>
      <c r="B13" s="66">
        <v>3459</v>
      </c>
    </row>
    <row r="14" spans="1:2" ht="22.5" customHeight="1">
      <c r="A14" s="67" t="s">
        <v>325</v>
      </c>
      <c r="B14" s="66">
        <v>5501</v>
      </c>
    </row>
    <row r="15" spans="1:2" ht="22.5" customHeight="1">
      <c r="A15" s="67" t="s">
        <v>225</v>
      </c>
      <c r="B15" s="66">
        <f>SUM(B16:B36)</f>
        <v>21160</v>
      </c>
    </row>
    <row r="16" spans="1:2" ht="22.5" customHeight="1">
      <c r="A16" s="67" t="s">
        <v>226</v>
      </c>
      <c r="B16" s="66">
        <v>1211</v>
      </c>
    </row>
    <row r="17" spans="1:2" ht="22.5" customHeight="1">
      <c r="A17" s="67" t="s">
        <v>328</v>
      </c>
      <c r="B17" s="66">
        <v>10</v>
      </c>
    </row>
    <row r="18" spans="1:2" ht="22.5" customHeight="1">
      <c r="A18" s="67" t="s">
        <v>227</v>
      </c>
      <c r="B18" s="66">
        <v>244</v>
      </c>
    </row>
    <row r="19" spans="1:2" ht="22.5" customHeight="1">
      <c r="A19" s="67" t="s">
        <v>228</v>
      </c>
      <c r="B19" s="66">
        <v>989</v>
      </c>
    </row>
    <row r="20" spans="1:2" ht="22.5" customHeight="1">
      <c r="A20" s="67" t="s">
        <v>229</v>
      </c>
      <c r="B20" s="66">
        <v>742</v>
      </c>
    </row>
    <row r="21" spans="1:2" ht="22.5" customHeight="1">
      <c r="A21" s="67" t="s">
        <v>230</v>
      </c>
      <c r="B21" s="66">
        <v>215</v>
      </c>
    </row>
    <row r="22" spans="1:2" ht="22.5" customHeight="1">
      <c r="A22" s="67" t="s">
        <v>231</v>
      </c>
      <c r="B22" s="66">
        <v>185</v>
      </c>
    </row>
    <row r="23" spans="1:2" ht="22.5" customHeight="1">
      <c r="A23" s="67" t="s">
        <v>232</v>
      </c>
      <c r="B23" s="66">
        <v>364</v>
      </c>
    </row>
    <row r="24" spans="1:2" ht="22.5" customHeight="1">
      <c r="A24" s="67" t="s">
        <v>233</v>
      </c>
      <c r="B24" s="66">
        <v>91</v>
      </c>
    </row>
    <row r="25" spans="1:2" ht="22.5" customHeight="1">
      <c r="A25" s="67" t="s">
        <v>383</v>
      </c>
      <c r="B25" s="66">
        <v>448</v>
      </c>
    </row>
    <row r="26" spans="1:2" ht="22.5" customHeight="1">
      <c r="A26" s="67" t="s">
        <v>234</v>
      </c>
      <c r="B26" s="66">
        <v>219</v>
      </c>
    </row>
    <row r="27" spans="1:2" ht="22.5" customHeight="1">
      <c r="A27" s="67" t="s">
        <v>235</v>
      </c>
      <c r="B27" s="66">
        <v>300</v>
      </c>
    </row>
    <row r="28" spans="1:2" ht="22.5" customHeight="1">
      <c r="A28" s="67" t="s">
        <v>236</v>
      </c>
      <c r="B28" s="66">
        <v>3</v>
      </c>
    </row>
    <row r="29" spans="1:2" ht="22.5" customHeight="1">
      <c r="A29" s="67" t="s">
        <v>237</v>
      </c>
      <c r="B29" s="66">
        <v>2</v>
      </c>
    </row>
    <row r="30" spans="1:2" ht="22.5" customHeight="1">
      <c r="A30" s="67" t="s">
        <v>238</v>
      </c>
      <c r="B30" s="66">
        <v>633</v>
      </c>
    </row>
    <row r="31" spans="1:2" ht="22.5" customHeight="1">
      <c r="A31" s="67" t="s">
        <v>239</v>
      </c>
      <c r="B31" s="66">
        <v>126</v>
      </c>
    </row>
    <row r="32" spans="1:2" ht="22.5" customHeight="1">
      <c r="A32" s="67" t="s">
        <v>240</v>
      </c>
      <c r="B32" s="66">
        <v>1414</v>
      </c>
    </row>
    <row r="33" spans="1:2" ht="22.5" customHeight="1">
      <c r="A33" s="67" t="s">
        <v>241</v>
      </c>
      <c r="B33" s="66">
        <v>4725</v>
      </c>
    </row>
    <row r="34" spans="1:2" ht="22.5" customHeight="1">
      <c r="A34" s="67" t="s">
        <v>242</v>
      </c>
      <c r="B34" s="66">
        <v>521</v>
      </c>
    </row>
    <row r="35" spans="1:2" ht="22.5" customHeight="1">
      <c r="A35" s="67" t="s">
        <v>243</v>
      </c>
      <c r="B35" s="66">
        <v>2210</v>
      </c>
    </row>
    <row r="36" spans="1:2" ht="22.5" customHeight="1">
      <c r="A36" s="67" t="s">
        <v>244</v>
      </c>
      <c r="B36" s="66">
        <v>6508</v>
      </c>
    </row>
    <row r="37" spans="1:2" ht="22.5" customHeight="1">
      <c r="A37" s="67" t="s">
        <v>245</v>
      </c>
      <c r="B37" s="66">
        <f>SUM(B38:B47)</f>
        <v>25676</v>
      </c>
    </row>
    <row r="38" spans="1:2" ht="22.5" customHeight="1">
      <c r="A38" s="67" t="s">
        <v>246</v>
      </c>
      <c r="B38" s="66">
        <v>820</v>
      </c>
    </row>
    <row r="39" spans="1:2" ht="22.5" customHeight="1">
      <c r="A39" s="67" t="s">
        <v>247</v>
      </c>
      <c r="B39" s="66">
        <v>4759</v>
      </c>
    </row>
    <row r="40" spans="1:2" ht="22.5" customHeight="1">
      <c r="A40" s="67" t="s">
        <v>326</v>
      </c>
      <c r="B40" s="66">
        <v>3</v>
      </c>
    </row>
    <row r="41" spans="1:2" ht="22.5" customHeight="1">
      <c r="A41" s="67" t="s">
        <v>248</v>
      </c>
      <c r="B41" s="66">
        <v>63</v>
      </c>
    </row>
    <row r="42" spans="1:2" ht="22.5" customHeight="1">
      <c r="A42" s="67" t="s">
        <v>249</v>
      </c>
      <c r="B42" s="66">
        <v>4195</v>
      </c>
    </row>
    <row r="43" spans="1:2" ht="22.5" customHeight="1">
      <c r="A43" s="67" t="s">
        <v>250</v>
      </c>
      <c r="B43" s="66">
        <v>33</v>
      </c>
    </row>
    <row r="44" spans="1:2" ht="22.5" customHeight="1">
      <c r="A44" s="67" t="s">
        <v>327</v>
      </c>
      <c r="B44" s="66">
        <v>11</v>
      </c>
    </row>
    <row r="45" spans="1:2" ht="22.5" customHeight="1">
      <c r="A45" s="67" t="s">
        <v>251</v>
      </c>
      <c r="B45" s="66">
        <v>9703</v>
      </c>
    </row>
    <row r="46" spans="1:2" ht="22.5" customHeight="1">
      <c r="A46" s="67" t="s">
        <v>252</v>
      </c>
      <c r="B46" s="66">
        <v>5647</v>
      </c>
    </row>
    <row r="47" spans="1:2" ht="22.5" customHeight="1">
      <c r="A47" s="67" t="s">
        <v>253</v>
      </c>
      <c r="B47" s="66">
        <v>442</v>
      </c>
    </row>
  </sheetData>
  <mergeCells count="1">
    <mergeCell ref="A2:B2"/>
  </mergeCells>
  <phoneticPr fontId="35" type="noConversion"/>
  <printOptions horizontalCentered="1"/>
  <pageMargins left="0.31496062992125984"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dimension ref="A1:E21"/>
  <sheetViews>
    <sheetView workbookViewId="0">
      <selection activeCell="A9" sqref="A9"/>
    </sheetView>
  </sheetViews>
  <sheetFormatPr defaultRowHeight="13.5"/>
  <cols>
    <col min="1" max="1" width="33.875" style="33" bestFit="1" customWidth="1"/>
    <col min="2" max="2" width="14" style="33" customWidth="1"/>
    <col min="3" max="3" width="14.875" style="33" customWidth="1"/>
    <col min="4" max="4" width="16.25" style="33" customWidth="1"/>
    <col min="5" max="16384" width="9" style="33"/>
  </cols>
  <sheetData>
    <row r="1" spans="1:5" ht="37.5" customHeight="1">
      <c r="A1" s="30" t="s">
        <v>413</v>
      </c>
      <c r="B1" s="31"/>
      <c r="C1" s="32"/>
      <c r="D1" s="31"/>
    </row>
    <row r="2" spans="1:5" ht="41.25" customHeight="1">
      <c r="A2" s="138" t="s">
        <v>368</v>
      </c>
      <c r="B2" s="138"/>
      <c r="C2" s="138"/>
      <c r="D2" s="138"/>
    </row>
    <row r="3" spans="1:5" ht="24" customHeight="1">
      <c r="A3" s="34" t="s">
        <v>356</v>
      </c>
      <c r="B3" s="35"/>
      <c r="C3" s="36"/>
      <c r="D3" s="37" t="s">
        <v>21</v>
      </c>
    </row>
    <row r="4" spans="1:5" ht="24.75" customHeight="1">
      <c r="A4" s="38" t="s">
        <v>22</v>
      </c>
      <c r="B4" s="38" t="s">
        <v>365</v>
      </c>
      <c r="C4" s="39" t="s">
        <v>366</v>
      </c>
      <c r="D4" s="40" t="s">
        <v>367</v>
      </c>
    </row>
    <row r="5" spans="1:5" ht="24.75" customHeight="1">
      <c r="A5" s="41" t="s">
        <v>274</v>
      </c>
      <c r="B5" s="42">
        <f>SUM(B6:B20)</f>
        <v>21968</v>
      </c>
      <c r="C5" s="42">
        <f>SUM(C6:C19)</f>
        <v>9020</v>
      </c>
      <c r="D5" s="42">
        <f>B5+C5</f>
        <v>30988</v>
      </c>
    </row>
    <row r="6" spans="1:5" ht="24.75" customHeight="1">
      <c r="A6" s="41" t="s">
        <v>0</v>
      </c>
      <c r="B6" s="42">
        <v>154</v>
      </c>
      <c r="C6" s="42">
        <v>319</v>
      </c>
      <c r="D6" s="42">
        <f t="shared" ref="D6:D20" si="0">B6+C6</f>
        <v>473</v>
      </c>
    </row>
    <row r="7" spans="1:5" ht="24.75" customHeight="1">
      <c r="A7" s="41" t="s">
        <v>364</v>
      </c>
      <c r="B7" s="42">
        <v>57</v>
      </c>
      <c r="C7" s="42">
        <v>1973</v>
      </c>
      <c r="D7" s="42">
        <f t="shared" si="0"/>
        <v>2030</v>
      </c>
    </row>
    <row r="8" spans="1:5" ht="24.75" customHeight="1">
      <c r="A8" s="41" t="s">
        <v>276</v>
      </c>
      <c r="B8" s="42">
        <v>827</v>
      </c>
      <c r="C8" s="42">
        <v>3342</v>
      </c>
      <c r="D8" s="42">
        <f t="shared" si="0"/>
        <v>4169</v>
      </c>
    </row>
    <row r="9" spans="1:5" ht="24.75" customHeight="1">
      <c r="A9" s="41" t="s">
        <v>277</v>
      </c>
      <c r="B9" s="42">
        <v>515</v>
      </c>
      <c r="C9" s="42">
        <v>309</v>
      </c>
      <c r="D9" s="42">
        <f t="shared" si="0"/>
        <v>824</v>
      </c>
    </row>
    <row r="10" spans="1:5" ht="24.75" customHeight="1">
      <c r="A10" s="41" t="s">
        <v>330</v>
      </c>
      <c r="B10" s="42">
        <v>549</v>
      </c>
      <c r="C10" s="42">
        <v>76</v>
      </c>
      <c r="D10" s="42">
        <f t="shared" si="0"/>
        <v>625</v>
      </c>
    </row>
    <row r="11" spans="1:5" ht="24.75" customHeight="1">
      <c r="A11" s="41" t="s">
        <v>278</v>
      </c>
      <c r="B11" s="42">
        <v>706</v>
      </c>
      <c r="C11" s="42">
        <v>405</v>
      </c>
      <c r="D11" s="42">
        <f t="shared" si="0"/>
        <v>1111</v>
      </c>
    </row>
    <row r="12" spans="1:5" ht="24.75" customHeight="1">
      <c r="A12" s="41" t="s">
        <v>279</v>
      </c>
      <c r="B12" s="42">
        <v>208</v>
      </c>
      <c r="C12" s="42">
        <v>857</v>
      </c>
      <c r="D12" s="42">
        <f t="shared" si="0"/>
        <v>1065</v>
      </c>
    </row>
    <row r="13" spans="1:5" ht="24.75" customHeight="1">
      <c r="A13" s="44" t="s">
        <v>357</v>
      </c>
      <c r="B13" s="42">
        <v>368</v>
      </c>
      <c r="C13" s="42">
        <v>138</v>
      </c>
      <c r="D13" s="42">
        <f t="shared" si="0"/>
        <v>506</v>
      </c>
      <c r="E13" s="45"/>
    </row>
    <row r="14" spans="1:5" ht="24.75" customHeight="1">
      <c r="A14" s="44" t="s">
        <v>358</v>
      </c>
      <c r="B14" s="42">
        <v>10897</v>
      </c>
      <c r="C14" s="42"/>
      <c r="D14" s="42">
        <f t="shared" si="0"/>
        <v>10897</v>
      </c>
      <c r="E14" s="45"/>
    </row>
    <row r="15" spans="1:5" ht="24.75" customHeight="1">
      <c r="A15" s="44" t="s">
        <v>360</v>
      </c>
      <c r="B15" s="42">
        <v>7</v>
      </c>
      <c r="C15" s="42">
        <v>22</v>
      </c>
      <c r="D15" s="42">
        <f t="shared" si="0"/>
        <v>29</v>
      </c>
    </row>
    <row r="16" spans="1:5" ht="24.75" customHeight="1">
      <c r="A16" s="44" t="s">
        <v>363</v>
      </c>
      <c r="B16" s="42">
        <v>40</v>
      </c>
      <c r="C16" s="42"/>
      <c r="D16" s="42">
        <f t="shared" si="0"/>
        <v>40</v>
      </c>
    </row>
    <row r="17" spans="1:4" ht="24.75" customHeight="1">
      <c r="A17" s="44" t="s">
        <v>362</v>
      </c>
      <c r="B17" s="42">
        <v>1936</v>
      </c>
      <c r="C17" s="42"/>
      <c r="D17" s="42">
        <f t="shared" si="0"/>
        <v>1936</v>
      </c>
    </row>
    <row r="18" spans="1:4" ht="24.75" customHeight="1">
      <c r="A18" s="41" t="s">
        <v>359</v>
      </c>
      <c r="B18" s="42">
        <v>5003</v>
      </c>
      <c r="C18" s="42">
        <v>1579</v>
      </c>
      <c r="D18" s="42">
        <f t="shared" si="0"/>
        <v>6582</v>
      </c>
    </row>
    <row r="19" spans="1:4" ht="24.75" customHeight="1">
      <c r="A19" s="41" t="s">
        <v>361</v>
      </c>
      <c r="B19" s="42">
        <v>240</v>
      </c>
      <c r="C19" s="42"/>
      <c r="D19" s="42">
        <f t="shared" si="0"/>
        <v>240</v>
      </c>
    </row>
    <row r="20" spans="1:4" ht="24.75" customHeight="1">
      <c r="A20" s="42" t="s">
        <v>388</v>
      </c>
      <c r="B20" s="42">
        <v>461</v>
      </c>
      <c r="C20" s="42"/>
      <c r="D20" s="42">
        <f t="shared" si="0"/>
        <v>461</v>
      </c>
    </row>
    <row r="21" spans="1:4" ht="29.25" customHeight="1">
      <c r="A21" s="141"/>
      <c r="B21" s="141"/>
      <c r="C21" s="141"/>
      <c r="D21" s="141"/>
    </row>
  </sheetData>
  <mergeCells count="2">
    <mergeCell ref="A2:D2"/>
    <mergeCell ref="A21:D21"/>
  </mergeCells>
  <phoneticPr fontId="19"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dimension ref="A1:B7"/>
  <sheetViews>
    <sheetView tabSelected="1" workbookViewId="0">
      <selection activeCell="A9" sqref="A9"/>
    </sheetView>
  </sheetViews>
  <sheetFormatPr defaultColWidth="9.125" defaultRowHeight="13.5"/>
  <cols>
    <col min="1" max="1" width="33.5" style="122" customWidth="1"/>
    <col min="2" max="2" width="42.625" style="122" customWidth="1"/>
    <col min="3" max="248" width="9.125" style="122"/>
    <col min="249" max="249" width="33.5" style="122" customWidth="1"/>
    <col min="250" max="257" width="12.625" style="122" customWidth="1"/>
    <col min="258" max="258" width="12.125" style="122" customWidth="1"/>
    <col min="259" max="504" width="9.125" style="122"/>
    <col min="505" max="505" width="33.5" style="122" customWidth="1"/>
    <col min="506" max="513" width="12.625" style="122" customWidth="1"/>
    <col min="514" max="514" width="12.125" style="122" customWidth="1"/>
    <col min="515" max="760" width="9.125" style="122"/>
    <col min="761" max="761" width="33.5" style="122" customWidth="1"/>
    <col min="762" max="769" width="12.625" style="122" customWidth="1"/>
    <col min="770" max="770" width="12.125" style="122" customWidth="1"/>
    <col min="771" max="1016" width="9.125" style="122"/>
    <col min="1017" max="1017" width="33.5" style="122" customWidth="1"/>
    <col min="1018" max="1025" width="12.625" style="122" customWidth="1"/>
    <col min="1026" max="1026" width="12.125" style="122" customWidth="1"/>
    <col min="1027" max="1272" width="9.125" style="122"/>
    <col min="1273" max="1273" width="33.5" style="122" customWidth="1"/>
    <col min="1274" max="1281" width="12.625" style="122" customWidth="1"/>
    <col min="1282" max="1282" width="12.125" style="122" customWidth="1"/>
    <col min="1283" max="1528" width="9.125" style="122"/>
    <col min="1529" max="1529" width="33.5" style="122" customWidth="1"/>
    <col min="1530" max="1537" width="12.625" style="122" customWidth="1"/>
    <col min="1538" max="1538" width="12.125" style="122" customWidth="1"/>
    <col min="1539" max="1784" width="9.125" style="122"/>
    <col min="1785" max="1785" width="33.5" style="122" customWidth="1"/>
    <col min="1786" max="1793" width="12.625" style="122" customWidth="1"/>
    <col min="1794" max="1794" width="12.125" style="122" customWidth="1"/>
    <col min="1795" max="2040" width="9.125" style="122"/>
    <col min="2041" max="2041" width="33.5" style="122" customWidth="1"/>
    <col min="2042" max="2049" width="12.625" style="122" customWidth="1"/>
    <col min="2050" max="2050" width="12.125" style="122" customWidth="1"/>
    <col min="2051" max="2296" width="9.125" style="122"/>
    <col min="2297" max="2297" width="33.5" style="122" customWidth="1"/>
    <col min="2298" max="2305" width="12.625" style="122" customWidth="1"/>
    <col min="2306" max="2306" width="12.125" style="122" customWidth="1"/>
    <col min="2307" max="2552" width="9.125" style="122"/>
    <col min="2553" max="2553" width="33.5" style="122" customWidth="1"/>
    <col min="2554" max="2561" width="12.625" style="122" customWidth="1"/>
    <col min="2562" max="2562" width="12.125" style="122" customWidth="1"/>
    <col min="2563" max="2808" width="9.125" style="122"/>
    <col min="2809" max="2809" width="33.5" style="122" customWidth="1"/>
    <col min="2810" max="2817" width="12.625" style="122" customWidth="1"/>
    <col min="2818" max="2818" width="12.125" style="122" customWidth="1"/>
    <col min="2819" max="3064" width="9.125" style="122"/>
    <col min="3065" max="3065" width="33.5" style="122" customWidth="1"/>
    <col min="3066" max="3073" width="12.625" style="122" customWidth="1"/>
    <col min="3074" max="3074" width="12.125" style="122" customWidth="1"/>
    <col min="3075" max="3320" width="9.125" style="122"/>
    <col min="3321" max="3321" width="33.5" style="122" customWidth="1"/>
    <col min="3322" max="3329" width="12.625" style="122" customWidth="1"/>
    <col min="3330" max="3330" width="12.125" style="122" customWidth="1"/>
    <col min="3331" max="3576" width="9.125" style="122"/>
    <col min="3577" max="3577" width="33.5" style="122" customWidth="1"/>
    <col min="3578" max="3585" width="12.625" style="122" customWidth="1"/>
    <col min="3586" max="3586" width="12.125" style="122" customWidth="1"/>
    <col min="3587" max="3832" width="9.125" style="122"/>
    <col min="3833" max="3833" width="33.5" style="122" customWidth="1"/>
    <col min="3834" max="3841" width="12.625" style="122" customWidth="1"/>
    <col min="3842" max="3842" width="12.125" style="122" customWidth="1"/>
    <col min="3843" max="4088" width="9.125" style="122"/>
    <col min="4089" max="4089" width="33.5" style="122" customWidth="1"/>
    <col min="4090" max="4097" width="12.625" style="122" customWidth="1"/>
    <col min="4098" max="4098" width="12.125" style="122" customWidth="1"/>
    <col min="4099" max="4344" width="9.125" style="122"/>
    <col min="4345" max="4345" width="33.5" style="122" customWidth="1"/>
    <col min="4346" max="4353" width="12.625" style="122" customWidth="1"/>
    <col min="4354" max="4354" width="12.125" style="122" customWidth="1"/>
    <col min="4355" max="4600" width="9.125" style="122"/>
    <col min="4601" max="4601" width="33.5" style="122" customWidth="1"/>
    <col min="4602" max="4609" width="12.625" style="122" customWidth="1"/>
    <col min="4610" max="4610" width="12.125" style="122" customWidth="1"/>
    <col min="4611" max="4856" width="9.125" style="122"/>
    <col min="4857" max="4857" width="33.5" style="122" customWidth="1"/>
    <col min="4858" max="4865" width="12.625" style="122" customWidth="1"/>
    <col min="4866" max="4866" width="12.125" style="122" customWidth="1"/>
    <col min="4867" max="5112" width="9.125" style="122"/>
    <col min="5113" max="5113" width="33.5" style="122" customWidth="1"/>
    <col min="5114" max="5121" width="12.625" style="122" customWidth="1"/>
    <col min="5122" max="5122" width="12.125" style="122" customWidth="1"/>
    <col min="5123" max="5368" width="9.125" style="122"/>
    <col min="5369" max="5369" width="33.5" style="122" customWidth="1"/>
    <col min="5370" max="5377" width="12.625" style="122" customWidth="1"/>
    <col min="5378" max="5378" width="12.125" style="122" customWidth="1"/>
    <col min="5379" max="5624" width="9.125" style="122"/>
    <col min="5625" max="5625" width="33.5" style="122" customWidth="1"/>
    <col min="5626" max="5633" width="12.625" style="122" customWidth="1"/>
    <col min="5634" max="5634" width="12.125" style="122" customWidth="1"/>
    <col min="5635" max="5880" width="9.125" style="122"/>
    <col min="5881" max="5881" width="33.5" style="122" customWidth="1"/>
    <col min="5882" max="5889" width="12.625" style="122" customWidth="1"/>
    <col min="5890" max="5890" width="12.125" style="122" customWidth="1"/>
    <col min="5891" max="6136" width="9.125" style="122"/>
    <col min="6137" max="6137" width="33.5" style="122" customWidth="1"/>
    <col min="6138" max="6145" width="12.625" style="122" customWidth="1"/>
    <col min="6146" max="6146" width="12.125" style="122" customWidth="1"/>
    <col min="6147" max="6392" width="9.125" style="122"/>
    <col min="6393" max="6393" width="33.5" style="122" customWidth="1"/>
    <col min="6394" max="6401" width="12.625" style="122" customWidth="1"/>
    <col min="6402" max="6402" width="12.125" style="122" customWidth="1"/>
    <col min="6403" max="6648" width="9.125" style="122"/>
    <col min="6649" max="6649" width="33.5" style="122" customWidth="1"/>
    <col min="6650" max="6657" width="12.625" style="122" customWidth="1"/>
    <col min="6658" max="6658" width="12.125" style="122" customWidth="1"/>
    <col min="6659" max="6904" width="9.125" style="122"/>
    <col min="6905" max="6905" width="33.5" style="122" customWidth="1"/>
    <col min="6906" max="6913" width="12.625" style="122" customWidth="1"/>
    <col min="6914" max="6914" width="12.125" style="122" customWidth="1"/>
    <col min="6915" max="7160" width="9.125" style="122"/>
    <col min="7161" max="7161" width="33.5" style="122" customWidth="1"/>
    <col min="7162" max="7169" width="12.625" style="122" customWidth="1"/>
    <col min="7170" max="7170" width="12.125" style="122" customWidth="1"/>
    <col min="7171" max="7416" width="9.125" style="122"/>
    <col min="7417" max="7417" width="33.5" style="122" customWidth="1"/>
    <col min="7418" max="7425" width="12.625" style="122" customWidth="1"/>
    <col min="7426" max="7426" width="12.125" style="122" customWidth="1"/>
    <col min="7427" max="7672" width="9.125" style="122"/>
    <col min="7673" max="7673" width="33.5" style="122" customWidth="1"/>
    <col min="7674" max="7681" width="12.625" style="122" customWidth="1"/>
    <col min="7682" max="7682" width="12.125" style="122" customWidth="1"/>
    <col min="7683" max="7928" width="9.125" style="122"/>
    <col min="7929" max="7929" width="33.5" style="122" customWidth="1"/>
    <col min="7930" max="7937" width="12.625" style="122" customWidth="1"/>
    <col min="7938" max="7938" width="12.125" style="122" customWidth="1"/>
    <col min="7939" max="8184" width="9.125" style="122"/>
    <col min="8185" max="8185" width="33.5" style="122" customWidth="1"/>
    <col min="8186" max="8193" width="12.625" style="122" customWidth="1"/>
    <col min="8194" max="8194" width="12.125" style="122" customWidth="1"/>
    <col min="8195" max="8440" width="9.125" style="122"/>
    <col min="8441" max="8441" width="33.5" style="122" customWidth="1"/>
    <col min="8442" max="8449" width="12.625" style="122" customWidth="1"/>
    <col min="8450" max="8450" width="12.125" style="122" customWidth="1"/>
    <col min="8451" max="8696" width="9.125" style="122"/>
    <col min="8697" max="8697" width="33.5" style="122" customWidth="1"/>
    <col min="8698" max="8705" width="12.625" style="122" customWidth="1"/>
    <col min="8706" max="8706" width="12.125" style="122" customWidth="1"/>
    <col min="8707" max="8952" width="9.125" style="122"/>
    <col min="8953" max="8953" width="33.5" style="122" customWidth="1"/>
    <col min="8954" max="8961" width="12.625" style="122" customWidth="1"/>
    <col min="8962" max="8962" width="12.125" style="122" customWidth="1"/>
    <col min="8963" max="9208" width="9.125" style="122"/>
    <col min="9209" max="9209" width="33.5" style="122" customWidth="1"/>
    <col min="9210" max="9217" width="12.625" style="122" customWidth="1"/>
    <col min="9218" max="9218" width="12.125" style="122" customWidth="1"/>
    <col min="9219" max="9464" width="9.125" style="122"/>
    <col min="9465" max="9465" width="33.5" style="122" customWidth="1"/>
    <col min="9466" max="9473" width="12.625" style="122" customWidth="1"/>
    <col min="9474" max="9474" width="12.125" style="122" customWidth="1"/>
    <col min="9475" max="9720" width="9.125" style="122"/>
    <col min="9721" max="9721" width="33.5" style="122" customWidth="1"/>
    <col min="9722" max="9729" width="12.625" style="122" customWidth="1"/>
    <col min="9730" max="9730" width="12.125" style="122" customWidth="1"/>
    <col min="9731" max="9976" width="9.125" style="122"/>
    <col min="9977" max="9977" width="33.5" style="122" customWidth="1"/>
    <col min="9978" max="9985" width="12.625" style="122" customWidth="1"/>
    <col min="9986" max="9986" width="12.125" style="122" customWidth="1"/>
    <col min="9987" max="10232" width="9.125" style="122"/>
    <col min="10233" max="10233" width="33.5" style="122" customWidth="1"/>
    <col min="10234" max="10241" width="12.625" style="122" customWidth="1"/>
    <col min="10242" max="10242" width="12.125" style="122" customWidth="1"/>
    <col min="10243" max="10488" width="9.125" style="122"/>
    <col min="10489" max="10489" width="33.5" style="122" customWidth="1"/>
    <col min="10490" max="10497" width="12.625" style="122" customWidth="1"/>
    <col min="10498" max="10498" width="12.125" style="122" customWidth="1"/>
    <col min="10499" max="10744" width="9.125" style="122"/>
    <col min="10745" max="10745" width="33.5" style="122" customWidth="1"/>
    <col min="10746" max="10753" width="12.625" style="122" customWidth="1"/>
    <col min="10754" max="10754" width="12.125" style="122" customWidth="1"/>
    <col min="10755" max="11000" width="9.125" style="122"/>
    <col min="11001" max="11001" width="33.5" style="122" customWidth="1"/>
    <col min="11002" max="11009" width="12.625" style="122" customWidth="1"/>
    <col min="11010" max="11010" width="12.125" style="122" customWidth="1"/>
    <col min="11011" max="11256" width="9.125" style="122"/>
    <col min="11257" max="11257" width="33.5" style="122" customWidth="1"/>
    <col min="11258" max="11265" width="12.625" style="122" customWidth="1"/>
    <col min="11266" max="11266" width="12.125" style="122" customWidth="1"/>
    <col min="11267" max="11512" width="9.125" style="122"/>
    <col min="11513" max="11513" width="33.5" style="122" customWidth="1"/>
    <col min="11514" max="11521" width="12.625" style="122" customWidth="1"/>
    <col min="11522" max="11522" width="12.125" style="122" customWidth="1"/>
    <col min="11523" max="11768" width="9.125" style="122"/>
    <col min="11769" max="11769" width="33.5" style="122" customWidth="1"/>
    <col min="11770" max="11777" width="12.625" style="122" customWidth="1"/>
    <col min="11778" max="11778" width="12.125" style="122" customWidth="1"/>
    <col min="11779" max="12024" width="9.125" style="122"/>
    <col min="12025" max="12025" width="33.5" style="122" customWidth="1"/>
    <col min="12026" max="12033" width="12.625" style="122" customWidth="1"/>
    <col min="12034" max="12034" width="12.125" style="122" customWidth="1"/>
    <col min="12035" max="12280" width="9.125" style="122"/>
    <col min="12281" max="12281" width="33.5" style="122" customWidth="1"/>
    <col min="12282" max="12289" width="12.625" style="122" customWidth="1"/>
    <col min="12290" max="12290" width="12.125" style="122" customWidth="1"/>
    <col min="12291" max="12536" width="9.125" style="122"/>
    <col min="12537" max="12537" width="33.5" style="122" customWidth="1"/>
    <col min="12538" max="12545" width="12.625" style="122" customWidth="1"/>
    <col min="12546" max="12546" width="12.125" style="122" customWidth="1"/>
    <col min="12547" max="12792" width="9.125" style="122"/>
    <col min="12793" max="12793" width="33.5" style="122" customWidth="1"/>
    <col min="12794" max="12801" width="12.625" style="122" customWidth="1"/>
    <col min="12802" max="12802" width="12.125" style="122" customWidth="1"/>
    <col min="12803" max="13048" width="9.125" style="122"/>
    <col min="13049" max="13049" width="33.5" style="122" customWidth="1"/>
    <col min="13050" max="13057" width="12.625" style="122" customWidth="1"/>
    <col min="13058" max="13058" width="12.125" style="122" customWidth="1"/>
    <col min="13059" max="13304" width="9.125" style="122"/>
    <col min="13305" max="13305" width="33.5" style="122" customWidth="1"/>
    <col min="13306" max="13313" width="12.625" style="122" customWidth="1"/>
    <col min="13314" max="13314" width="12.125" style="122" customWidth="1"/>
    <col min="13315" max="13560" width="9.125" style="122"/>
    <col min="13561" max="13561" width="33.5" style="122" customWidth="1"/>
    <col min="13562" max="13569" width="12.625" style="122" customWidth="1"/>
    <col min="13570" max="13570" width="12.125" style="122" customWidth="1"/>
    <col min="13571" max="13816" width="9.125" style="122"/>
    <col min="13817" max="13817" width="33.5" style="122" customWidth="1"/>
    <col min="13818" max="13825" width="12.625" style="122" customWidth="1"/>
    <col min="13826" max="13826" width="12.125" style="122" customWidth="1"/>
    <col min="13827" max="14072" width="9.125" style="122"/>
    <col min="14073" max="14073" width="33.5" style="122" customWidth="1"/>
    <col min="14074" max="14081" width="12.625" style="122" customWidth="1"/>
    <col min="14082" max="14082" width="12.125" style="122" customWidth="1"/>
    <col min="14083" max="14328" width="9.125" style="122"/>
    <col min="14329" max="14329" width="33.5" style="122" customWidth="1"/>
    <col min="14330" max="14337" width="12.625" style="122" customWidth="1"/>
    <col min="14338" max="14338" width="12.125" style="122" customWidth="1"/>
    <col min="14339" max="14584" width="9.125" style="122"/>
    <col min="14585" max="14585" width="33.5" style="122" customWidth="1"/>
    <col min="14586" max="14593" width="12.625" style="122" customWidth="1"/>
    <col min="14594" max="14594" width="12.125" style="122" customWidth="1"/>
    <col min="14595" max="14840" width="9.125" style="122"/>
    <col min="14841" max="14841" width="33.5" style="122" customWidth="1"/>
    <col min="14842" max="14849" width="12.625" style="122" customWidth="1"/>
    <col min="14850" max="14850" width="12.125" style="122" customWidth="1"/>
    <col min="14851" max="15096" width="9.125" style="122"/>
    <col min="15097" max="15097" width="33.5" style="122" customWidth="1"/>
    <col min="15098" max="15105" width="12.625" style="122" customWidth="1"/>
    <col min="15106" max="15106" width="12.125" style="122" customWidth="1"/>
    <col min="15107" max="15352" width="9.125" style="122"/>
    <col min="15353" max="15353" width="33.5" style="122" customWidth="1"/>
    <col min="15354" max="15361" width="12.625" style="122" customWidth="1"/>
    <col min="15362" max="15362" width="12.125" style="122" customWidth="1"/>
    <col min="15363" max="15608" width="9.125" style="122"/>
    <col min="15609" max="15609" width="33.5" style="122" customWidth="1"/>
    <col min="15610" max="15617" width="12.625" style="122" customWidth="1"/>
    <col min="15618" max="15618" width="12.125" style="122" customWidth="1"/>
    <col min="15619" max="15864" width="9.125" style="122"/>
    <col min="15865" max="15865" width="33.5" style="122" customWidth="1"/>
    <col min="15866" max="15873" width="12.625" style="122" customWidth="1"/>
    <col min="15874" max="15874" width="12.125" style="122" customWidth="1"/>
    <col min="15875" max="16120" width="9.125" style="122"/>
    <col min="16121" max="16121" width="33.5" style="122" customWidth="1"/>
    <col min="16122" max="16129" width="12.625" style="122" customWidth="1"/>
    <col min="16130" max="16130" width="12.125" style="122" customWidth="1"/>
    <col min="16131" max="16384" width="9.125" style="122"/>
  </cols>
  <sheetData>
    <row r="1" spans="1:2" ht="18.75">
      <c r="A1" s="30" t="s">
        <v>426</v>
      </c>
    </row>
    <row r="2" spans="1:2" ht="43.5" customHeight="1">
      <c r="A2" s="146" t="s">
        <v>451</v>
      </c>
      <c r="B2" s="146"/>
    </row>
    <row r="3" spans="1:2" ht="24" customHeight="1">
      <c r="A3" s="132" t="s">
        <v>446</v>
      </c>
      <c r="B3" s="133" t="s">
        <v>447</v>
      </c>
    </row>
    <row r="4" spans="1:2">
      <c r="A4" s="147" t="s">
        <v>425</v>
      </c>
      <c r="B4" s="147" t="s">
        <v>448</v>
      </c>
    </row>
    <row r="5" spans="1:2" ht="17.25" customHeight="1">
      <c r="A5" s="147"/>
      <c r="B5" s="147"/>
    </row>
    <row r="6" spans="1:2" ht="32.25" customHeight="1">
      <c r="A6" s="134" t="s">
        <v>449</v>
      </c>
      <c r="B6" s="135">
        <v>159500</v>
      </c>
    </row>
    <row r="7" spans="1:2" ht="30.75" customHeight="1">
      <c r="A7" s="134" t="s">
        <v>450</v>
      </c>
      <c r="B7" s="135">
        <v>220000</v>
      </c>
    </row>
  </sheetData>
  <mergeCells count="3">
    <mergeCell ref="A2:B2"/>
    <mergeCell ref="A4:A5"/>
    <mergeCell ref="B4:B5"/>
  </mergeCells>
  <phoneticPr fontId="35"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19</vt:i4>
      </vt:variant>
      <vt:variant>
        <vt:lpstr>命名范围</vt:lpstr>
      </vt:variant>
      <vt:variant>
        <vt:i4>11</vt:i4>
      </vt:variant>
    </vt:vector>
  </HeadingPairs>
  <TitlesOfParts>
    <vt:vector size="30" baseType="lpstr">
      <vt:lpstr>2017一般公共预算收入</vt:lpstr>
      <vt:lpstr>2017年一般公共预算支出</vt:lpstr>
      <vt:lpstr>2017年一般公共预算支出（本级）</vt:lpstr>
      <vt:lpstr>2017一般公共预算转移支付表</vt:lpstr>
      <vt:lpstr>2017年支出功能科目</vt:lpstr>
      <vt:lpstr>2017年支出经济科目</vt:lpstr>
      <vt:lpstr>2017年本级一般公共预算基本支出表</vt:lpstr>
      <vt:lpstr>2017年一般公共预算上级补助支出表 </vt:lpstr>
      <vt:lpstr>2016年度下城区地方政府一般债务情况表</vt:lpstr>
      <vt:lpstr>2017基金收入</vt:lpstr>
      <vt:lpstr>2017基金支出</vt:lpstr>
      <vt:lpstr>2017基金转移支付表</vt:lpstr>
      <vt:lpstr>2016年度下城区地方政府专项债务情况表</vt:lpstr>
      <vt:lpstr>2017年国有资本经营预算收入表</vt:lpstr>
      <vt:lpstr>2017年国有资本经营预算支出表</vt:lpstr>
      <vt:lpstr>2017年社保基金预算收入</vt:lpstr>
      <vt:lpstr>2017年社保基金预算支出</vt:lpstr>
      <vt:lpstr>2017年一般公共预算三公经费表</vt:lpstr>
      <vt:lpstr>Sheet1</vt:lpstr>
      <vt:lpstr>'2017基金收入'!Database</vt:lpstr>
      <vt:lpstr>'2017基金转移支付表'!Database</vt:lpstr>
      <vt:lpstr>'2017年国有资本经营预算收入表'!Database</vt:lpstr>
      <vt:lpstr>'2017年社保基金预算收入'!Database</vt:lpstr>
      <vt:lpstr>'2017年支出功能科目'!Database</vt:lpstr>
      <vt:lpstr>'2017一般公共预算收入'!Database</vt:lpstr>
      <vt:lpstr>'2017一般公共预算转移支付表'!Database</vt:lpstr>
      <vt:lpstr>'2017一般公共预算收入'!Print_Area</vt:lpstr>
      <vt:lpstr>'2017年本级一般公共预算基本支出表'!Print_Titles</vt:lpstr>
      <vt:lpstr>'2017年支出功能科目'!Print_Titles</vt:lpstr>
      <vt:lpstr>'2017年支出经济科目'!Print_Titles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2016-01-09T04:52:59Z</cp:lastPrinted>
  <dcterms:created xsi:type="dcterms:W3CDTF">2006-09-13T11:21:51Z</dcterms:created>
  <dcterms:modified xsi:type="dcterms:W3CDTF">2017-02-22T06:44:24Z</dcterms:modified>
</cp:coreProperties>
</file>