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2016一般公共预算收入" sheetId="10" r:id="rId1"/>
    <sheet name="2016年一般公共预算支出" sheetId="13" r:id="rId2"/>
    <sheet name="2016公共财政预算收支平衡" sheetId="17" r:id="rId3"/>
    <sheet name="2016年功能科目明细表" sheetId="16" r:id="rId4"/>
    <sheet name="2016基金收支" sheetId="11" r:id="rId5"/>
    <sheet name="2016年国有资本经营预算" sheetId="15" r:id="rId6"/>
    <sheet name="Sheet2" sheetId="2" r:id="rId7"/>
    <sheet name="Sheet3" sheetId="3" r:id="rId8"/>
  </sheets>
  <definedNames>
    <definedName name="_xlnm.Database" localSheetId="2">'2016公共财政预算收支平衡'!$A$5:$A$21</definedName>
    <definedName name="_xlnm.Database" localSheetId="4">'2016基金收支'!$A$5:$E$5</definedName>
    <definedName name="_xlnm.Database" localSheetId="3">#REF!</definedName>
    <definedName name="_xlnm.Database" localSheetId="5">'2016年国有资本经营预算'!$A$5:$E$5</definedName>
    <definedName name="_xlnm.Database" localSheetId="1">#REF!</definedName>
    <definedName name="_xlnm.Database" localSheetId="0">'2016一般公共预算收入'!$A$5:$E$23</definedName>
    <definedName name="_xlnm.Database">#REF!</definedName>
    <definedName name="_xlnm.Print_Titles" localSheetId="3">'2016年功能科目明细表'!$4:$5</definedName>
  </definedNames>
  <calcPr calcId="124519"/>
</workbook>
</file>

<file path=xl/calcChain.xml><?xml version="1.0" encoding="utf-8"?>
<calcChain xmlns="http://schemas.openxmlformats.org/spreadsheetml/2006/main">
  <c r="B274" i="16"/>
  <c r="B160"/>
  <c r="B94"/>
  <c r="B109"/>
  <c r="D14" i="13"/>
  <c r="D7"/>
  <c r="D10"/>
  <c r="D5" l="1"/>
  <c r="B10" i="17"/>
  <c r="B13" s="1"/>
  <c r="B18" s="1"/>
  <c r="E23" i="13" l="1"/>
  <c r="E21"/>
  <c r="E19"/>
  <c r="E18"/>
  <c r="E17"/>
  <c r="E16"/>
  <c r="E15"/>
  <c r="E13"/>
  <c r="E12"/>
  <c r="E11"/>
  <c r="E10"/>
  <c r="E9"/>
  <c r="E8"/>
  <c r="E7"/>
  <c r="E6"/>
  <c r="C5"/>
  <c r="B5"/>
  <c r="E5" l="1"/>
  <c r="E14"/>
  <c r="E6" i="11" l="1"/>
  <c r="E7"/>
  <c r="E8"/>
  <c r="E9"/>
  <c r="E10"/>
  <c r="E12"/>
  <c r="E15"/>
  <c r="E5"/>
  <c r="E6" i="15"/>
  <c r="E7"/>
  <c r="E5"/>
  <c r="E10"/>
  <c r="E9"/>
  <c r="E8"/>
  <c r="C9" i="11" l="1"/>
  <c r="B9"/>
  <c r="C5"/>
  <c r="B5"/>
  <c r="C21" i="10" l="1"/>
  <c r="B21"/>
  <c r="C18"/>
  <c r="B18"/>
  <c r="C17"/>
  <c r="B17"/>
  <c r="C14"/>
  <c r="B14"/>
  <c r="C6"/>
  <c r="B6"/>
  <c r="C5"/>
  <c r="C26" s="1"/>
  <c r="B5"/>
  <c r="B26" s="1"/>
</calcChain>
</file>

<file path=xl/sharedStrings.xml><?xml version="1.0" encoding="utf-8"?>
<sst xmlns="http://schemas.openxmlformats.org/spreadsheetml/2006/main" count="434" uniqueCount="341">
  <si>
    <t>单位：万元</t>
    <phoneticPr fontId="2" type="noConversion"/>
  </si>
  <si>
    <t>年初预算</t>
  </si>
  <si>
    <t>调整预算</t>
    <phoneticPr fontId="1" type="noConversion"/>
  </si>
  <si>
    <t>附表二</t>
    <phoneticPr fontId="2" type="noConversion"/>
  </si>
  <si>
    <t>编制日期：2016年11月</t>
    <phoneticPr fontId="1" type="noConversion"/>
  </si>
  <si>
    <t>附表一</t>
    <phoneticPr fontId="2" type="noConversion"/>
  </si>
  <si>
    <t>二○一六年一般公共预算收入调整表</t>
    <phoneticPr fontId="2" type="noConversion"/>
  </si>
  <si>
    <t>编制日期：2016年11月</t>
    <phoneticPr fontId="2" type="noConversion"/>
  </si>
  <si>
    <t>单位：万元</t>
  </si>
  <si>
    <r>
      <t>项</t>
    </r>
    <r>
      <rPr>
        <sz val="12"/>
        <rFont val="Times New Roman"/>
        <family val="1"/>
      </rPr>
      <t xml:space="preserve">                                  </t>
    </r>
    <r>
      <rPr>
        <sz val="12"/>
        <rFont val="宋体"/>
        <family val="3"/>
        <charset val="134"/>
      </rPr>
      <t>目</t>
    </r>
    <phoneticPr fontId="2" type="noConversion"/>
  </si>
  <si>
    <t>上年实绩</t>
    <phoneticPr fontId="2" type="noConversion"/>
  </si>
  <si>
    <t>年初预期</t>
    <phoneticPr fontId="2" type="noConversion"/>
  </si>
  <si>
    <t>调整预算</t>
    <phoneticPr fontId="1" type="noConversion"/>
  </si>
  <si>
    <t>调整预算比上年增减%</t>
    <phoneticPr fontId="2" type="noConversion"/>
  </si>
  <si>
    <t xml:space="preserve">一，地方一般公共预算收入        </t>
    <phoneticPr fontId="2" type="noConversion"/>
  </si>
  <si>
    <t>（一），税收收入</t>
    <phoneticPr fontId="2" type="noConversion"/>
  </si>
  <si>
    <t xml:space="preserve">  4，企业所得税40％          </t>
    <phoneticPr fontId="2" type="noConversion"/>
  </si>
  <si>
    <t xml:space="preserve">  5，个人所得税40％          </t>
    <phoneticPr fontId="2" type="noConversion"/>
  </si>
  <si>
    <t xml:space="preserve">  6，城市维护建设税     </t>
    <phoneticPr fontId="2" type="noConversion"/>
  </si>
  <si>
    <t xml:space="preserve">  7，其他各税           </t>
    <phoneticPr fontId="2" type="noConversion"/>
  </si>
  <si>
    <t>（二），非税收入</t>
    <phoneticPr fontId="2" type="noConversion"/>
  </si>
  <si>
    <t xml:space="preserve">  1，专项收入（包括教育费附加、地方教育附加、地方水利建设专项收入和残疾人就业保障金收入）</t>
    <phoneticPr fontId="2" type="noConversion"/>
  </si>
  <si>
    <t xml:space="preserve">  2，其他收入（包括行政事业性收费收入、罚没款和利息收入）</t>
    <phoneticPr fontId="2" type="noConversion"/>
  </si>
  <si>
    <t>二，上划中央“六税”收入</t>
    <phoneticPr fontId="2" type="noConversion"/>
  </si>
  <si>
    <t>（一），增值税、消费税小计</t>
    <phoneticPr fontId="2" type="noConversion"/>
  </si>
  <si>
    <t xml:space="preserve">  2，消费税</t>
    <phoneticPr fontId="2" type="noConversion"/>
  </si>
  <si>
    <t>（二），所得税小计</t>
    <phoneticPr fontId="2" type="noConversion"/>
  </si>
  <si>
    <t xml:space="preserve">  3，企业所得税60％ </t>
    <phoneticPr fontId="2" type="noConversion"/>
  </si>
  <si>
    <t xml:space="preserve">  4，个人所得税60％ </t>
    <phoneticPr fontId="2" type="noConversion"/>
  </si>
  <si>
    <t>三，财政总收入（一+二+三+四）</t>
    <phoneticPr fontId="2" type="noConversion"/>
  </si>
  <si>
    <r>
      <t>项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目</t>
    </r>
    <phoneticPr fontId="2" type="noConversion"/>
  </si>
  <si>
    <t xml:space="preserve">一、政府性基金预算收入            </t>
    <phoneticPr fontId="2" type="noConversion"/>
  </si>
  <si>
    <t xml:space="preserve">   1，福利彩票公益金收入</t>
    <phoneticPr fontId="2" type="noConversion"/>
  </si>
  <si>
    <t xml:space="preserve">   2，体育彩票公益金收入</t>
    <phoneticPr fontId="1" type="noConversion"/>
  </si>
  <si>
    <t xml:space="preserve">   3，其他政府性基金收入</t>
    <phoneticPr fontId="2" type="noConversion"/>
  </si>
  <si>
    <t xml:space="preserve">二、政府性基金预算支出            </t>
    <phoneticPr fontId="2" type="noConversion"/>
  </si>
  <si>
    <t xml:space="preserve">   1，国有土地使用权出让金收入安排的支出</t>
    <phoneticPr fontId="1" type="noConversion"/>
  </si>
  <si>
    <t xml:space="preserve">   2，用于社会福利的彩票公益金支出</t>
    <phoneticPr fontId="2" type="noConversion"/>
  </si>
  <si>
    <t xml:space="preserve">   3，用于体育事业的彩票公益金支出</t>
    <phoneticPr fontId="1" type="noConversion"/>
  </si>
  <si>
    <t>编制日期：2016年11月</t>
    <phoneticPr fontId="2" type="noConversion"/>
  </si>
  <si>
    <t>上年实绩</t>
    <phoneticPr fontId="2" type="noConversion"/>
  </si>
  <si>
    <t>年初预期</t>
    <phoneticPr fontId="2" type="noConversion"/>
  </si>
  <si>
    <t>单位：万元</t>
    <phoneticPr fontId="1" type="noConversion"/>
  </si>
  <si>
    <t xml:space="preserve"> 1，一般公共服务支出</t>
  </si>
  <si>
    <t xml:space="preserve">    其中：教育费附加安排的支出</t>
  </si>
  <si>
    <t xml:space="preserve">一，国有资本经营预算收入            </t>
    <phoneticPr fontId="2" type="noConversion"/>
  </si>
  <si>
    <t xml:space="preserve">   1，利润收入</t>
    <phoneticPr fontId="2" type="noConversion"/>
  </si>
  <si>
    <t xml:space="preserve">      其他国有资本经营预算企业利润收入</t>
    <phoneticPr fontId="2" type="noConversion"/>
  </si>
  <si>
    <t xml:space="preserve">二，国有资本经营预算支出           </t>
    <phoneticPr fontId="2" type="noConversion"/>
  </si>
  <si>
    <t xml:space="preserve">   1，解决历史遗留问题及改革成本支出</t>
    <phoneticPr fontId="2" type="noConversion"/>
  </si>
  <si>
    <t xml:space="preserve">      国有企业改革成本支出</t>
    <phoneticPr fontId="2" type="noConversion"/>
  </si>
  <si>
    <r>
      <t>备注：国有资本经营预算收入目前按国有企业经营净利润1</t>
    </r>
    <r>
      <rPr>
        <sz val="12"/>
        <rFont val="宋体"/>
        <family val="3"/>
        <charset val="134"/>
      </rPr>
      <t>0%比例上交。</t>
    </r>
    <phoneticPr fontId="2" type="noConversion"/>
  </si>
  <si>
    <t xml:space="preserve">   4，国有土地使用权出让金债务付息支出</t>
    <phoneticPr fontId="1" type="noConversion"/>
  </si>
  <si>
    <t xml:space="preserve">   5，国有土地使用权出让金债务发行费用支出</t>
    <phoneticPr fontId="1" type="noConversion"/>
  </si>
  <si>
    <t xml:space="preserve">   6，其他政府性基金收入安排的支出</t>
    <phoneticPr fontId="2" type="noConversion"/>
  </si>
  <si>
    <r>
      <t xml:space="preserve">项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目</t>
    </r>
    <phoneticPr fontId="2" type="noConversion"/>
  </si>
  <si>
    <t>上年实绩</t>
    <phoneticPr fontId="1" type="noConversion"/>
  </si>
  <si>
    <t>调整预算</t>
    <phoneticPr fontId="1" type="noConversion"/>
  </si>
  <si>
    <t>调整预算比上年增减%</t>
    <phoneticPr fontId="2" type="noConversion"/>
  </si>
  <si>
    <t xml:space="preserve">一般公共预算支出      </t>
    <phoneticPr fontId="2" type="noConversion"/>
  </si>
  <si>
    <t xml:space="preserve"> 2，公共安全支出</t>
    <phoneticPr fontId="1" type="noConversion"/>
  </si>
  <si>
    <t xml:space="preserve"> 3，教育支出</t>
    <phoneticPr fontId="1" type="noConversion"/>
  </si>
  <si>
    <t xml:space="preserve"> 4，科学技术支出</t>
    <phoneticPr fontId="1" type="noConversion"/>
  </si>
  <si>
    <t xml:space="preserve"> 5，文化体育与传媒支出</t>
    <phoneticPr fontId="1" type="noConversion"/>
  </si>
  <si>
    <t xml:space="preserve"> 6，社会保障和就业支出</t>
    <phoneticPr fontId="1" type="noConversion"/>
  </si>
  <si>
    <t xml:space="preserve"> 7，医疗卫生与计划生育支出</t>
    <phoneticPr fontId="1" type="noConversion"/>
  </si>
  <si>
    <t xml:space="preserve"> 8，城乡社区支出</t>
    <phoneticPr fontId="1" type="noConversion"/>
  </si>
  <si>
    <t xml:space="preserve"> 9，农林水支出</t>
    <phoneticPr fontId="1" type="noConversion"/>
  </si>
  <si>
    <t xml:space="preserve"> 10，资源勘探信息等支出</t>
    <phoneticPr fontId="1" type="noConversion"/>
  </si>
  <si>
    <t xml:space="preserve"> 11，商业服务业等支出</t>
    <phoneticPr fontId="1" type="noConversion"/>
  </si>
  <si>
    <t xml:space="preserve"> 12，国土海洋气象等支出</t>
    <phoneticPr fontId="1" type="noConversion"/>
  </si>
  <si>
    <t xml:space="preserve"> 13，住房保障支出</t>
    <phoneticPr fontId="1" type="noConversion"/>
  </si>
  <si>
    <t xml:space="preserve"> 14，预备费</t>
    <phoneticPr fontId="1" type="noConversion"/>
  </si>
  <si>
    <t xml:space="preserve"> 15，其他支出</t>
    <phoneticPr fontId="1" type="noConversion"/>
  </si>
  <si>
    <t xml:space="preserve"> 16, 债务付息支出</t>
    <phoneticPr fontId="1" type="noConversion"/>
  </si>
  <si>
    <t xml:space="preserve"> 17, 债务发行费用支出</t>
    <phoneticPr fontId="1" type="noConversion"/>
  </si>
  <si>
    <t>二○一六年一般公共预算支出功能分类科目明细表</t>
    <phoneticPr fontId="1" type="noConversion"/>
  </si>
  <si>
    <t>附表五</t>
    <phoneticPr fontId="2" type="noConversion"/>
  </si>
  <si>
    <t>项    目</t>
  </si>
  <si>
    <t xml:space="preserve">一般公共预算支出      </t>
  </si>
  <si>
    <t xml:space="preserve">    1，一般公共服务支出</t>
  </si>
  <si>
    <t xml:space="preserve">        人大事务</t>
  </si>
  <si>
    <t xml:space="preserve">            行政运行</t>
  </si>
  <si>
    <t xml:space="preserve">            一般行政管理事务</t>
  </si>
  <si>
    <t xml:space="preserve">        政协事务</t>
  </si>
  <si>
    <t xml:space="preserve">            政协会议</t>
  </si>
  <si>
    <t xml:space="preserve">        政府办公厅（室）及相关机构事务</t>
  </si>
  <si>
    <t xml:space="preserve">            政务公开审批</t>
  </si>
  <si>
    <t xml:space="preserve">            信访事务</t>
  </si>
  <si>
    <t xml:space="preserve">            事业运行</t>
  </si>
  <si>
    <t xml:space="preserve">            其他政府办公厅（室）及相关机构事务支出</t>
    <phoneticPr fontId="1" type="noConversion"/>
  </si>
  <si>
    <t xml:space="preserve">        发展与改革事务</t>
  </si>
  <si>
    <t xml:space="preserve">            物价管理</t>
  </si>
  <si>
    <t xml:space="preserve">        统计信息事务</t>
  </si>
  <si>
    <t xml:space="preserve">            专项统计业务</t>
  </si>
  <si>
    <t xml:space="preserve">            统计管理</t>
  </si>
  <si>
    <t xml:space="preserve">            统计抽样调查</t>
  </si>
  <si>
    <t xml:space="preserve">            其他统计信息事务支出</t>
    <phoneticPr fontId="1" type="noConversion"/>
  </si>
  <si>
    <t xml:space="preserve">        财政事务</t>
    <phoneticPr fontId="1" type="noConversion"/>
  </si>
  <si>
    <t xml:space="preserve">            信息化建设</t>
  </si>
  <si>
    <t xml:space="preserve">            其他财政事务支出</t>
    <phoneticPr fontId="1" type="noConversion"/>
  </si>
  <si>
    <t xml:space="preserve">        审计事务</t>
  </si>
  <si>
    <t xml:space="preserve">            审计业务</t>
  </si>
  <si>
    <t xml:space="preserve">        人力资源事务</t>
  </si>
  <si>
    <t xml:space="preserve">            其他人力资源事务支出</t>
  </si>
  <si>
    <t xml:space="preserve">        纪检监察事务</t>
  </si>
  <si>
    <t xml:space="preserve">        商贸事务</t>
  </si>
  <si>
    <t xml:space="preserve">            招商引资</t>
  </si>
  <si>
    <t xml:space="preserve">            其他商贸事务支出</t>
  </si>
  <si>
    <t xml:space="preserve">        工商行政管理事务</t>
  </si>
  <si>
    <t xml:space="preserve">            工商行政管理专项</t>
  </si>
  <si>
    <t xml:space="preserve">        质量技术监督与检验检疫事务</t>
  </si>
  <si>
    <t xml:space="preserve">            质量技术监督行政执法及业务管理</t>
  </si>
  <si>
    <t xml:space="preserve">        档案事务</t>
  </si>
  <si>
    <t xml:space="preserve">        民主党派及工商联事务</t>
  </si>
  <si>
    <t xml:space="preserve">        群众团体事务</t>
  </si>
  <si>
    <t xml:space="preserve">        党委办公厅（室）及相关机构事务</t>
  </si>
  <si>
    <t xml:space="preserve">            事业运行</t>
    <phoneticPr fontId="1" type="noConversion"/>
  </si>
  <si>
    <t xml:space="preserve">        组织事务</t>
  </si>
  <si>
    <t xml:space="preserve">        宣传事务</t>
  </si>
  <si>
    <t xml:space="preserve">        统战事务</t>
  </si>
  <si>
    <t xml:space="preserve">        其他共产党事务支出</t>
  </si>
  <si>
    <t xml:space="preserve">        其他一般公共服务支出</t>
  </si>
  <si>
    <t xml:space="preserve">            其他一般公共服务支出</t>
  </si>
  <si>
    <t xml:space="preserve">    2，公共安全支出</t>
  </si>
  <si>
    <t xml:space="preserve">            治安管理</t>
  </si>
  <si>
    <t xml:space="preserve">            刑事侦查</t>
  </si>
  <si>
    <t xml:space="preserve">            经济犯罪侦查</t>
  </si>
  <si>
    <t xml:space="preserve">            出入境管理</t>
    <phoneticPr fontId="1" type="noConversion"/>
  </si>
  <si>
    <t xml:space="preserve">            禁毒管理</t>
  </si>
  <si>
    <t xml:space="preserve">            道路交通管理</t>
  </si>
  <si>
    <t xml:space="preserve">            网络侦控管理</t>
  </si>
  <si>
    <t xml:space="preserve">            反恐怖</t>
  </si>
  <si>
    <t xml:space="preserve">            居民身份证管理</t>
    <phoneticPr fontId="1" type="noConversion"/>
  </si>
  <si>
    <t xml:space="preserve">            拘押收教场所管理</t>
  </si>
  <si>
    <t xml:space="preserve">            其他公安支出</t>
  </si>
  <si>
    <t xml:space="preserve">            其他检察支出</t>
  </si>
  <si>
    <t xml:space="preserve">            案件审判</t>
  </si>
  <si>
    <t xml:space="preserve">           “两庭”建设</t>
  </si>
  <si>
    <t xml:space="preserve">            其他法院支出</t>
  </si>
  <si>
    <t xml:space="preserve">            基层司法业务</t>
  </si>
  <si>
    <t xml:space="preserve">            普法宣传</t>
  </si>
  <si>
    <t xml:space="preserve">            律师公证管理</t>
  </si>
  <si>
    <t xml:space="preserve">            法律援助</t>
  </si>
  <si>
    <t xml:space="preserve">            其他公共安全支出</t>
  </si>
  <si>
    <t xml:space="preserve">    3，教育支出</t>
  </si>
  <si>
    <t xml:space="preserve">            学前教育</t>
  </si>
  <si>
    <t xml:space="preserve">            小学教育</t>
  </si>
  <si>
    <t xml:space="preserve">            初中教育</t>
  </si>
  <si>
    <t xml:space="preserve">            其他普通教育支出</t>
  </si>
  <si>
    <t xml:space="preserve">            特殊学校教育</t>
  </si>
  <si>
    <t xml:space="preserve">            教师进修</t>
  </si>
  <si>
    <t xml:space="preserve">            培训支出</t>
  </si>
  <si>
    <t xml:space="preserve">            城市中小学校舍建设</t>
  </si>
  <si>
    <t xml:space="preserve">            城市中小学教学设施</t>
  </si>
  <si>
    <t xml:space="preserve">            其他教育费附加安排的支出</t>
  </si>
  <si>
    <t xml:space="preserve">    4，科学技术支出</t>
  </si>
  <si>
    <t xml:space="preserve">            产业技术研究与开发</t>
  </si>
  <si>
    <t xml:space="preserve">            科普活动</t>
  </si>
  <si>
    <t xml:space="preserve">            青少年科技活动</t>
  </si>
  <si>
    <t xml:space="preserve">            科技馆站</t>
    <phoneticPr fontId="1" type="noConversion"/>
  </si>
  <si>
    <t xml:space="preserve">            其他科学技术支出</t>
  </si>
  <si>
    <t xml:space="preserve">    5，文化体育与传媒支出</t>
  </si>
  <si>
    <t xml:space="preserve">            图书馆</t>
  </si>
  <si>
    <t xml:space="preserve">            群众文化</t>
  </si>
  <si>
    <t xml:space="preserve">            文化市场管理</t>
  </si>
  <si>
    <t xml:space="preserve">            其他文化支出</t>
  </si>
  <si>
    <t xml:space="preserve">            文物保护</t>
  </si>
  <si>
    <t xml:space="preserve">            其他体育支出</t>
  </si>
  <si>
    <t xml:space="preserve">    6，社会保障和就业支出</t>
  </si>
  <si>
    <t xml:space="preserve">        人力资源和社会保障管理事务</t>
  </si>
  <si>
    <t xml:space="preserve">            劳动保障监察</t>
  </si>
  <si>
    <t xml:space="preserve">            社会保险经办机构</t>
  </si>
  <si>
    <t xml:space="preserve">            劳动关系和维权</t>
  </si>
  <si>
    <t xml:space="preserve">            其他人力资源和社会保障管理事务支出</t>
  </si>
  <si>
    <t xml:space="preserve">        民政管理事务</t>
  </si>
  <si>
    <t xml:space="preserve">            拥军优属</t>
  </si>
  <si>
    <t xml:space="preserve">            老龄事务</t>
  </si>
  <si>
    <t xml:space="preserve">            民间组织管理</t>
  </si>
  <si>
    <t xml:space="preserve">            行政区划和地名管理</t>
  </si>
  <si>
    <t xml:space="preserve">            基层政权和社区建设</t>
  </si>
  <si>
    <t xml:space="preserve">            其他民政管理事务支出</t>
  </si>
  <si>
    <t xml:space="preserve">        行政事业单位离退休</t>
  </si>
  <si>
    <t xml:space="preserve">            归口管理的行政单位离退休</t>
  </si>
  <si>
    <t xml:space="preserve">            事业单位离退休</t>
  </si>
  <si>
    <t xml:space="preserve">            离退休人员管理机构</t>
  </si>
  <si>
    <t xml:space="preserve">            机关事业单位基本养老保险缴费支出</t>
    <phoneticPr fontId="1" type="noConversion"/>
  </si>
  <si>
    <t xml:space="preserve">            机关事业单位职业年金缴费支出</t>
    <phoneticPr fontId="1" type="noConversion"/>
  </si>
  <si>
    <t xml:space="preserve">            对机关事业单位基本养老保险基金的补助</t>
    <phoneticPr fontId="1" type="noConversion"/>
  </si>
  <si>
    <t xml:space="preserve">            其他行政事业单位离退休支出</t>
  </si>
  <si>
    <t xml:space="preserve">        就业补助</t>
  </si>
  <si>
    <t xml:space="preserve">            职业培训补贴</t>
  </si>
  <si>
    <t xml:space="preserve">            社会保险补贴</t>
  </si>
  <si>
    <t xml:space="preserve">            公益性岗位补贴</t>
  </si>
  <si>
    <t xml:space="preserve">            其他就业补助支出</t>
  </si>
  <si>
    <t xml:space="preserve">        抚恤</t>
  </si>
  <si>
    <t xml:space="preserve">            死亡抚恤</t>
  </si>
  <si>
    <t xml:space="preserve">            伤残抚恤</t>
  </si>
  <si>
    <t xml:space="preserve">            在乡复员、退伍军人生活补助</t>
  </si>
  <si>
    <t xml:space="preserve">            义务兵优待</t>
  </si>
  <si>
    <t xml:space="preserve">            其他优抚支出</t>
  </si>
  <si>
    <t xml:space="preserve">        退役安置</t>
  </si>
  <si>
    <t xml:space="preserve">            退役士兵安置</t>
  </si>
  <si>
    <t xml:space="preserve">            军队移交政府的离退休人员安置</t>
  </si>
  <si>
    <t xml:space="preserve">            退役士兵管理教育</t>
  </si>
  <si>
    <t xml:space="preserve">        社会福利</t>
  </si>
  <si>
    <t xml:space="preserve">            老年福利</t>
  </si>
  <si>
    <t xml:space="preserve">            殡葬</t>
  </si>
  <si>
    <t xml:space="preserve">        残疾人事业</t>
  </si>
  <si>
    <t xml:space="preserve">            残疾人康复</t>
  </si>
  <si>
    <t xml:space="preserve">            残疾人就业和扶贫</t>
  </si>
  <si>
    <t xml:space="preserve">            残疾人体育</t>
  </si>
  <si>
    <t xml:space="preserve">            其他残疾人事业支出</t>
  </si>
  <si>
    <t xml:space="preserve">        红十字事业</t>
  </si>
  <si>
    <t xml:space="preserve">        最低生活保障</t>
  </si>
  <si>
    <t xml:space="preserve">            城市最低生活保障金支出</t>
  </si>
  <si>
    <t xml:space="preserve">        临时救助</t>
  </si>
  <si>
    <t xml:space="preserve">            临时救助支出</t>
  </si>
  <si>
    <t xml:space="preserve">            流浪乞讨人员救助支出</t>
  </si>
  <si>
    <t xml:space="preserve">        其他生活救助</t>
  </si>
  <si>
    <t xml:space="preserve">            其他城市生活救助</t>
  </si>
  <si>
    <t xml:space="preserve">        其他社会保障和就业支出</t>
  </si>
  <si>
    <t xml:space="preserve">            其他社会保障和就业支出</t>
  </si>
  <si>
    <t xml:space="preserve">    7，医疗卫生与计划生育支出</t>
  </si>
  <si>
    <t xml:space="preserve">        医疗卫生与计划生育管理事务</t>
  </si>
  <si>
    <t xml:space="preserve">            其他医疗卫生与计划生育管理事务支出</t>
  </si>
  <si>
    <t xml:space="preserve">        公立医院</t>
  </si>
  <si>
    <t xml:space="preserve">            中医（民族）医院</t>
  </si>
  <si>
    <t xml:space="preserve">        基层医疗卫生机构</t>
  </si>
  <si>
    <t xml:space="preserve">            城市社区卫生机构</t>
  </si>
  <si>
    <t xml:space="preserve">            其他基层医疗卫生机构支出</t>
  </si>
  <si>
    <t xml:space="preserve">        公共卫生</t>
  </si>
  <si>
    <t xml:space="preserve">            疾病预防控制机构</t>
  </si>
  <si>
    <t xml:space="preserve">            卫生监督机构</t>
  </si>
  <si>
    <t xml:space="preserve">            妇幼保健机构</t>
  </si>
  <si>
    <t xml:space="preserve">            基本公共卫生服务</t>
  </si>
  <si>
    <t xml:space="preserve">            其他公共卫生支出</t>
  </si>
  <si>
    <t xml:space="preserve">        医疗保障</t>
  </si>
  <si>
    <t xml:space="preserve">            行政单位医疗</t>
  </si>
  <si>
    <t xml:space="preserve">            事业单位医疗</t>
  </si>
  <si>
    <t xml:space="preserve">            公务员医疗补助</t>
  </si>
  <si>
    <t xml:space="preserve">            优抚对象医疗补助</t>
  </si>
  <si>
    <t xml:space="preserve">        计划生育事务</t>
  </si>
  <si>
    <t xml:space="preserve">            其他计划生育事务支出</t>
  </si>
  <si>
    <t xml:space="preserve">        食品和药品监督管理事务</t>
  </si>
  <si>
    <t xml:space="preserve">            其他食品和药品监督管理事务支出</t>
  </si>
  <si>
    <t xml:space="preserve">       其他医疗卫生与计划生育支出</t>
    <phoneticPr fontId="1" type="noConversion"/>
  </si>
  <si>
    <t xml:space="preserve">            其他医疗卫生与计划生育支出</t>
    <phoneticPr fontId="1" type="noConversion"/>
  </si>
  <si>
    <t xml:space="preserve">    8，城乡社区支出</t>
  </si>
  <si>
    <t xml:space="preserve">        城乡社区管理事务</t>
  </si>
  <si>
    <t xml:space="preserve">            城管执法</t>
  </si>
  <si>
    <t xml:space="preserve">            工程建设管理</t>
  </si>
  <si>
    <t xml:space="preserve">            其他城乡社区管理事务支出</t>
  </si>
  <si>
    <t xml:space="preserve">        城乡社区公共设施</t>
  </si>
  <si>
    <t xml:space="preserve">            小城镇基础设施建设</t>
    <phoneticPr fontId="1" type="noConversion"/>
  </si>
  <si>
    <t xml:space="preserve">            其他城乡社区公共设施支出</t>
  </si>
  <si>
    <t xml:space="preserve">        城乡社区环境卫生</t>
  </si>
  <si>
    <t xml:space="preserve">            城乡社区环境卫生</t>
  </si>
  <si>
    <t xml:space="preserve">        其他城乡社区支出</t>
  </si>
  <si>
    <t xml:space="preserve">            其他城乡社区支出</t>
  </si>
  <si>
    <t xml:space="preserve">    9，农林水支出</t>
  </si>
  <si>
    <t xml:space="preserve">        农业</t>
  </si>
  <si>
    <t xml:space="preserve">            其他农业支出</t>
  </si>
  <si>
    <t xml:space="preserve">        水利</t>
  </si>
  <si>
    <t xml:space="preserve">            其他水利支出</t>
  </si>
  <si>
    <t xml:space="preserve">    10，资源勘探信息等支出</t>
  </si>
  <si>
    <t xml:space="preserve">        安全生产监管</t>
  </si>
  <si>
    <t xml:space="preserve">        支持中小企业发展和管理支出</t>
  </si>
  <si>
    <t xml:space="preserve">            其他支持中小企业发展和管理支出</t>
  </si>
  <si>
    <t xml:space="preserve">    11，商业服务业等支出</t>
  </si>
  <si>
    <t xml:space="preserve">        其他商业服务业等支出</t>
  </si>
  <si>
    <t xml:space="preserve">    12，国土海洋气象等支出</t>
  </si>
  <si>
    <t xml:space="preserve">        国土资源事务</t>
  </si>
  <si>
    <t xml:space="preserve">    13，住房保障支出</t>
  </si>
  <si>
    <t xml:space="preserve">        住房改革支出</t>
  </si>
  <si>
    <t xml:space="preserve">            住房公积金</t>
  </si>
  <si>
    <t xml:space="preserve">            购房补贴</t>
  </si>
  <si>
    <t xml:space="preserve">    14，预备费</t>
  </si>
  <si>
    <t xml:space="preserve">    15，其他支出</t>
  </si>
  <si>
    <t xml:space="preserve">         年初预留</t>
  </si>
  <si>
    <t xml:space="preserve">         其他支出</t>
  </si>
  <si>
    <t xml:space="preserve">             其他支出</t>
  </si>
  <si>
    <t xml:space="preserve">         地方政府一般债务付息支出</t>
    <phoneticPr fontId="1" type="noConversion"/>
  </si>
  <si>
    <t xml:space="preserve">         地方政府一般债务发行费用支出</t>
    <phoneticPr fontId="1" type="noConversion"/>
  </si>
  <si>
    <t>附表六</t>
    <phoneticPr fontId="2" type="noConversion"/>
  </si>
  <si>
    <t>二○一六年一般公共预算支出调整表</t>
    <phoneticPr fontId="2" type="noConversion"/>
  </si>
  <si>
    <t>备注：1、“农林水支出”下降较大主要是上年存在石桥河二期整治等不可比因素。</t>
    <phoneticPr fontId="1" type="noConversion"/>
  </si>
  <si>
    <r>
      <t>项</t>
    </r>
    <r>
      <rPr>
        <sz val="12"/>
        <rFont val="Times New Roman"/>
        <family val="1"/>
      </rPr>
      <t xml:space="preserve">                                 </t>
    </r>
    <r>
      <rPr>
        <sz val="12"/>
        <rFont val="宋体"/>
        <family val="3"/>
        <charset val="134"/>
      </rPr>
      <t>目</t>
    </r>
    <phoneticPr fontId="2" type="noConversion"/>
  </si>
  <si>
    <t>2016年预期</t>
    <phoneticPr fontId="2" type="noConversion"/>
  </si>
  <si>
    <t>二，体制补助收入</t>
    <phoneticPr fontId="2" type="noConversion"/>
  </si>
  <si>
    <t xml:space="preserve">    其中：增值税和消费税税收返还收入</t>
    <phoneticPr fontId="2" type="noConversion"/>
  </si>
  <si>
    <t xml:space="preserve">          所得税基数返还收入</t>
    <phoneticPr fontId="2" type="noConversion"/>
  </si>
  <si>
    <t xml:space="preserve">          其他转移支付收入</t>
    <phoneticPr fontId="2" type="noConversion"/>
  </si>
  <si>
    <t>三，上解上级支出</t>
    <phoneticPr fontId="2" type="noConversion"/>
  </si>
  <si>
    <t xml:space="preserve">    其中：体制上解支出</t>
    <phoneticPr fontId="2" type="noConversion"/>
  </si>
  <si>
    <t xml:space="preserve">          出口退税专项上解支出</t>
    <phoneticPr fontId="2" type="noConversion"/>
  </si>
  <si>
    <t>四，当年一般公共预算可用资金（一+二-三）</t>
    <phoneticPr fontId="2" type="noConversion"/>
  </si>
  <si>
    <t>九，一般公共预算累计可用资金（四+五+六+七+八）</t>
    <phoneticPr fontId="2" type="noConversion"/>
  </si>
  <si>
    <t>十，一般公共预算支出</t>
    <phoneticPr fontId="2" type="noConversion"/>
  </si>
  <si>
    <t>二○一六年一般公共预算收支平衡调整表</t>
    <phoneticPr fontId="2" type="noConversion"/>
  </si>
  <si>
    <t>五，教育费附加结余</t>
    <phoneticPr fontId="2" type="noConversion"/>
  </si>
  <si>
    <t>六，预算稳定调节基金</t>
    <phoneticPr fontId="1" type="noConversion"/>
  </si>
  <si>
    <t>七，预算周转金</t>
    <phoneticPr fontId="1" type="noConversion"/>
  </si>
  <si>
    <t xml:space="preserve">      其中：教育费附加结余</t>
    <phoneticPr fontId="2" type="noConversion"/>
  </si>
  <si>
    <t xml:space="preserve">            预算稳定调节基金</t>
    <phoneticPr fontId="1" type="noConversion"/>
  </si>
  <si>
    <t xml:space="preserve">            预算周转金</t>
    <phoneticPr fontId="1" type="noConversion"/>
  </si>
  <si>
    <t>附表三</t>
    <phoneticPr fontId="2" type="noConversion"/>
  </si>
  <si>
    <t>附表四</t>
    <phoneticPr fontId="1" type="noConversion"/>
  </si>
  <si>
    <t>备注：其他政府性基金收入增长主要是法院诉讼费增加。</t>
    <phoneticPr fontId="1" type="noConversion"/>
  </si>
  <si>
    <t xml:space="preserve">    17,  债务发行费用支出</t>
    <phoneticPr fontId="1" type="noConversion"/>
  </si>
  <si>
    <t xml:space="preserve">    16, 债务付息支出</t>
    <phoneticPr fontId="1" type="noConversion"/>
  </si>
  <si>
    <t xml:space="preserve">         公安</t>
    <phoneticPr fontId="1" type="noConversion"/>
  </si>
  <si>
    <t xml:space="preserve">         检察</t>
    <phoneticPr fontId="1" type="noConversion"/>
  </si>
  <si>
    <t xml:space="preserve">         法院</t>
    <phoneticPr fontId="1" type="noConversion"/>
  </si>
  <si>
    <t xml:space="preserve">         司法</t>
    <phoneticPr fontId="1" type="noConversion"/>
  </si>
  <si>
    <t xml:space="preserve">         其他公共安全支出</t>
    <phoneticPr fontId="1" type="noConversion"/>
  </si>
  <si>
    <t xml:space="preserve">         教育管理事务</t>
    <phoneticPr fontId="1" type="noConversion"/>
  </si>
  <si>
    <t xml:space="preserve">         普通教育</t>
    <phoneticPr fontId="1" type="noConversion"/>
  </si>
  <si>
    <t xml:space="preserve">         特殊教育</t>
    <phoneticPr fontId="1" type="noConversion"/>
  </si>
  <si>
    <t xml:space="preserve">         进修及培训</t>
    <phoneticPr fontId="1" type="noConversion"/>
  </si>
  <si>
    <t xml:space="preserve">         教育费附加安排的支出</t>
    <phoneticPr fontId="1" type="noConversion"/>
  </si>
  <si>
    <t xml:space="preserve">         科学技术管理事务</t>
    <phoneticPr fontId="1" type="noConversion"/>
  </si>
  <si>
    <t xml:space="preserve">         技术研究与开发</t>
    <phoneticPr fontId="1" type="noConversion"/>
  </si>
  <si>
    <t xml:space="preserve">         科学技术普及</t>
    <phoneticPr fontId="1" type="noConversion"/>
  </si>
  <si>
    <t xml:space="preserve">         其他科学技术支出</t>
    <phoneticPr fontId="1" type="noConversion"/>
  </si>
  <si>
    <t xml:space="preserve">         文化</t>
    <phoneticPr fontId="1" type="noConversion"/>
  </si>
  <si>
    <t xml:space="preserve">         文物</t>
    <phoneticPr fontId="1" type="noConversion"/>
  </si>
  <si>
    <t xml:space="preserve">         体育</t>
    <phoneticPr fontId="1" type="noConversion"/>
  </si>
  <si>
    <t xml:space="preserve">         新闻出版广播影视</t>
    <phoneticPr fontId="1" type="noConversion"/>
  </si>
  <si>
    <t xml:space="preserve">      3、剔除2015年清理消化历史遗留往来挂账项目6000万元的一次性因素，2016年“商业服务业等支出”和上年基本持平。</t>
    <phoneticPr fontId="1" type="noConversion"/>
  </si>
  <si>
    <t>八，调入资金</t>
    <phoneticPr fontId="1" type="noConversion"/>
  </si>
  <si>
    <t>十一，可用资金余额（九-十）</t>
    <phoneticPr fontId="2" type="noConversion"/>
  </si>
  <si>
    <t>二○一六年政府性基金预算收支调整表</t>
    <phoneticPr fontId="2" type="noConversion"/>
  </si>
  <si>
    <t>二○一六年国有资本经营预算收支调整表</t>
    <phoneticPr fontId="2" type="noConversion"/>
  </si>
  <si>
    <t xml:space="preserve">  1，增值税      </t>
    <phoneticPr fontId="2" type="noConversion"/>
  </si>
  <si>
    <r>
      <t xml:space="preserve">  2</t>
    </r>
    <r>
      <rPr>
        <sz val="12"/>
        <color theme="1"/>
        <rFont val="宋体"/>
        <family val="3"/>
        <charset val="134"/>
        <scheme val="minor"/>
      </rPr>
      <t>，改征增值税</t>
    </r>
    <phoneticPr fontId="2" type="noConversion"/>
  </si>
  <si>
    <t xml:space="preserve">  3，营业税             </t>
    <phoneticPr fontId="2" type="noConversion"/>
  </si>
  <si>
    <t xml:space="preserve">  1，增值税</t>
    <phoneticPr fontId="2" type="noConversion"/>
  </si>
  <si>
    <t xml:space="preserve">（三），改征增值税 </t>
    <phoneticPr fontId="2" type="noConversion"/>
  </si>
  <si>
    <t xml:space="preserve">（四），营业税 </t>
    <phoneticPr fontId="2" type="noConversion"/>
  </si>
  <si>
    <t xml:space="preserve">      2、剔除2015年清理消化历史遗留往来挂账项目7800万元的一次性因素，2016年“城乡社区支出”同比增长11.86%。</t>
    <phoneticPr fontId="1" type="noConversion"/>
  </si>
</sst>
</file>

<file path=xl/styles.xml><?xml version="1.0" encoding="utf-8"?>
<styleSheet xmlns="http://schemas.openxmlformats.org/spreadsheetml/2006/main">
  <numFmts count="2">
    <numFmt numFmtId="177" formatCode="0.00_ "/>
    <numFmt numFmtId="178" formatCode="_(* #,##0_);_(* \(#,##0\);_(* &quot;-&quot;_);_(@_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20"/>
      <name val="方正小标宋简体"/>
      <family val="4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2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37" fontId="16" fillId="0" borderId="0"/>
    <xf numFmtId="0" fontId="1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/>
    <xf numFmtId="0" fontId="18" fillId="0" borderId="0">
      <alignment vertical="center"/>
    </xf>
    <xf numFmtId="0" fontId="4" fillId="0" borderId="0"/>
    <xf numFmtId="0" fontId="4" fillId="0" borderId="0"/>
    <xf numFmtId="0" fontId="18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>
      <alignment vertical="center"/>
    </xf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center"/>
    </xf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  <xf numFmtId="178" fontId="4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13">
    <xf numFmtId="0" fontId="0" fillId="0" borderId="0" xfId="0">
      <alignment vertical="center"/>
    </xf>
    <xf numFmtId="49" fontId="7" fillId="0" borderId="0" xfId="1" applyNumberFormat="1" applyFont="1" applyAlignment="1" applyProtection="1">
      <alignment vertical="center"/>
      <protection locked="0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49" fontId="13" fillId="0" borderId="0" xfId="1" applyNumberFormat="1" applyFont="1" applyAlignment="1" applyProtection="1">
      <alignment vertical="center"/>
      <protection locked="0"/>
    </xf>
    <xf numFmtId="49" fontId="4" fillId="0" borderId="0" xfId="1" applyNumberFormat="1" applyFill="1" applyAlignment="1" applyProtection="1">
      <alignment vertical="center"/>
      <protection locked="0"/>
    </xf>
    <xf numFmtId="49" fontId="4" fillId="0" borderId="0" xfId="1" applyNumberFormat="1" applyFont="1" applyAlignment="1" applyProtection="1">
      <alignment vertical="center"/>
      <protection locked="0"/>
    </xf>
    <xf numFmtId="0" fontId="4" fillId="0" borderId="0" xfId="1" applyAlignment="1" applyProtection="1">
      <alignment vertical="center"/>
      <protection locked="0"/>
    </xf>
    <xf numFmtId="3" fontId="7" fillId="0" borderId="0" xfId="1" applyNumberFormat="1" applyFont="1" applyFill="1" applyAlignment="1" applyProtection="1">
      <alignment vertical="center"/>
      <protection locked="0"/>
    </xf>
    <xf numFmtId="4" fontId="7" fillId="0" borderId="0" xfId="1" applyNumberFormat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4" fillId="0" borderId="1" xfId="1" applyNumberFormat="1" applyBorder="1" applyAlignment="1" applyProtection="1">
      <alignment horizontal="center" vertical="center" wrapText="1"/>
      <protection locked="0"/>
    </xf>
    <xf numFmtId="3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vertical="center"/>
      <protection locked="0"/>
    </xf>
    <xf numFmtId="3" fontId="4" fillId="0" borderId="1" xfId="1" applyNumberFormat="1" applyFont="1" applyFill="1" applyBorder="1" applyAlignment="1" applyProtection="1">
      <alignment vertical="center"/>
    </xf>
    <xf numFmtId="177" fontId="4" fillId="0" borderId="1" xfId="5" applyNumberFormat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  <protection locked="0"/>
    </xf>
    <xf numFmtId="49" fontId="4" fillId="0" borderId="1" xfId="1" applyNumberFormat="1" applyFont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3" fontId="4" fillId="2" borderId="1" xfId="6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vertical="center"/>
      <protection locked="0"/>
    </xf>
    <xf numFmtId="49" fontId="4" fillId="0" borderId="1" xfId="1" applyNumberFormat="1" applyFont="1" applyBorder="1" applyAlignment="1" applyProtection="1">
      <alignment vertical="center" wrapText="1"/>
      <protection locked="0"/>
    </xf>
    <xf numFmtId="3" fontId="4" fillId="0" borderId="1" xfId="1" applyNumberFormat="1" applyFont="1" applyFill="1" applyBorder="1" applyAlignment="1" applyProtection="1">
      <alignment vertical="center"/>
      <protection locked="0"/>
    </xf>
    <xf numFmtId="3" fontId="4" fillId="0" borderId="1" xfId="6" applyNumberFormat="1" applyFont="1" applyFill="1" applyBorder="1" applyAlignment="1" applyProtection="1">
      <alignment vertical="center"/>
      <protection locked="0"/>
    </xf>
    <xf numFmtId="49" fontId="4" fillId="0" borderId="0" xfId="1" applyNumberFormat="1" applyFont="1" applyFill="1" applyAlignment="1" applyProtection="1">
      <alignment vertical="center"/>
      <protection locked="0"/>
    </xf>
    <xf numFmtId="49" fontId="4" fillId="0" borderId="0" xfId="1" applyNumberFormat="1" applyAlignment="1" applyProtection="1">
      <alignment vertical="center"/>
      <protection locked="0"/>
    </xf>
    <xf numFmtId="49" fontId="13" fillId="0" borderId="0" xfId="16" applyNumberFormat="1" applyFont="1" applyAlignment="1" applyProtection="1">
      <alignment vertical="center"/>
      <protection locked="0"/>
    </xf>
    <xf numFmtId="49" fontId="4" fillId="0" borderId="0" xfId="16" applyNumberFormat="1" applyAlignment="1" applyProtection="1">
      <alignment vertical="center"/>
      <protection locked="0"/>
    </xf>
    <xf numFmtId="49" fontId="4" fillId="0" borderId="0" xfId="16" applyNumberFormat="1" applyFont="1" applyAlignment="1" applyProtection="1">
      <alignment vertical="center"/>
      <protection locked="0"/>
    </xf>
    <xf numFmtId="0" fontId="4" fillId="0" borderId="0" xfId="16" applyAlignment="1" applyProtection="1">
      <alignment vertical="center"/>
      <protection locked="0"/>
    </xf>
    <xf numFmtId="49" fontId="7" fillId="0" borderId="0" xfId="16" applyNumberFormat="1" applyFont="1" applyAlignment="1" applyProtection="1">
      <alignment vertical="center"/>
      <protection locked="0"/>
    </xf>
    <xf numFmtId="3" fontId="7" fillId="0" borderId="0" xfId="16" applyNumberFormat="1" applyFont="1" applyAlignment="1" applyProtection="1">
      <alignment vertical="center"/>
      <protection locked="0"/>
    </xf>
    <xf numFmtId="4" fontId="7" fillId="0" borderId="0" xfId="16" applyNumberFormat="1" applyFont="1" applyAlignment="1" applyProtection="1">
      <alignment horizontal="right" vertical="center"/>
      <protection locked="0"/>
    </xf>
    <xf numFmtId="0" fontId="7" fillId="0" borderId="0" xfId="16" applyFont="1" applyAlignment="1" applyProtection="1">
      <alignment vertical="center"/>
      <protection locked="0"/>
    </xf>
    <xf numFmtId="49" fontId="4" fillId="0" borderId="1" xfId="16" applyNumberFormat="1" applyFont="1" applyBorder="1" applyAlignment="1" applyProtection="1">
      <alignment horizontal="center" vertical="center" wrapText="1"/>
      <protection locked="0"/>
    </xf>
    <xf numFmtId="3" fontId="4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6" applyFont="1" applyFill="1" applyBorder="1" applyAlignment="1">
      <alignment horizontal="center" vertical="center"/>
    </xf>
    <xf numFmtId="49" fontId="4" fillId="0" borderId="1" xfId="16" applyNumberFormat="1" applyFont="1" applyBorder="1" applyAlignment="1" applyProtection="1">
      <alignment vertical="center"/>
      <protection locked="0"/>
    </xf>
    <xf numFmtId="3" fontId="4" fillId="0" borderId="1" xfId="16" applyNumberFormat="1" applyFont="1" applyFill="1" applyBorder="1" applyAlignment="1" applyProtection="1">
      <alignment vertical="center"/>
      <protection locked="0"/>
    </xf>
    <xf numFmtId="177" fontId="4" fillId="0" borderId="1" xfId="9" applyNumberFormat="1" applyFont="1" applyBorder="1" applyAlignment="1" applyProtection="1">
      <alignment vertical="center"/>
    </xf>
    <xf numFmtId="0" fontId="4" fillId="0" borderId="0" xfId="16" applyFont="1" applyAlignment="1" applyProtection="1">
      <alignment vertical="center"/>
      <protection locked="0"/>
    </xf>
    <xf numFmtId="3" fontId="4" fillId="2" borderId="1" xfId="16" applyNumberFormat="1" applyFont="1" applyFill="1" applyBorder="1" applyAlignment="1" applyProtection="1">
      <alignment vertical="center"/>
      <protection locked="0"/>
    </xf>
    <xf numFmtId="49" fontId="4" fillId="0" borderId="1" xfId="16" applyNumberFormat="1" applyFont="1" applyBorder="1" applyAlignment="1" applyProtection="1">
      <alignment vertical="center" wrapText="1"/>
      <protection locked="0"/>
    </xf>
    <xf numFmtId="49" fontId="22" fillId="0" borderId="0" xfId="16" applyNumberFormat="1" applyFont="1" applyAlignment="1" applyProtection="1">
      <alignment vertical="center"/>
      <protection locked="0"/>
    </xf>
    <xf numFmtId="49" fontId="2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vertical="center"/>
    </xf>
    <xf numFmtId="49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7" fontId="4" fillId="0" borderId="1" xfId="9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>
      <alignment vertical="center"/>
    </xf>
    <xf numFmtId="3" fontId="0" fillId="0" borderId="0" xfId="0" applyNumberFormat="1">
      <alignment vertical="center"/>
    </xf>
    <xf numFmtId="49" fontId="13" fillId="0" borderId="0" xfId="18" applyNumberFormat="1" applyFont="1" applyAlignment="1" applyProtection="1">
      <alignment vertical="center"/>
      <protection locked="0"/>
    </xf>
    <xf numFmtId="49" fontId="4" fillId="0" borderId="0" xfId="18" applyNumberFormat="1" applyAlignment="1" applyProtection="1">
      <alignment vertical="center"/>
      <protection locked="0"/>
    </xf>
    <xf numFmtId="0" fontId="4" fillId="0" borderId="0" xfId="18" applyAlignment="1" applyProtection="1">
      <alignment vertical="center"/>
      <protection locked="0"/>
    </xf>
    <xf numFmtId="49" fontId="7" fillId="0" borderId="0" xfId="18" applyNumberFormat="1" applyFont="1" applyAlignment="1" applyProtection="1">
      <alignment vertical="center"/>
      <protection locked="0"/>
    </xf>
    <xf numFmtId="4" fontId="7" fillId="0" borderId="0" xfId="18" applyNumberFormat="1" applyFont="1" applyAlignment="1" applyProtection="1">
      <alignment horizontal="right" vertical="center"/>
      <protection locked="0"/>
    </xf>
    <xf numFmtId="0" fontId="7" fillId="0" borderId="0" xfId="18" applyFont="1" applyAlignment="1" applyProtection="1">
      <alignment vertical="center"/>
      <protection locked="0"/>
    </xf>
    <xf numFmtId="49" fontId="4" fillId="0" borderId="1" xfId="18" applyNumberFormat="1" applyFont="1" applyBorder="1" applyAlignment="1" applyProtection="1">
      <alignment horizontal="center" vertical="center" wrapText="1"/>
      <protection locked="0"/>
    </xf>
    <xf numFmtId="49" fontId="4" fillId="0" borderId="1" xfId="18" applyNumberFormat="1" applyFont="1" applyBorder="1" applyAlignment="1" applyProtection="1">
      <alignment vertical="center"/>
      <protection locked="0"/>
    </xf>
    <xf numFmtId="3" fontId="4" fillId="0" borderId="1" xfId="18" applyNumberFormat="1" applyFont="1" applyFill="1" applyBorder="1" applyAlignment="1" applyProtection="1">
      <alignment vertical="center"/>
      <protection locked="0"/>
    </xf>
    <xf numFmtId="0" fontId="4" fillId="0" borderId="0" xfId="18" applyFont="1" applyAlignment="1" applyProtection="1">
      <alignment vertical="center"/>
      <protection locked="0"/>
    </xf>
    <xf numFmtId="3" fontId="4" fillId="0" borderId="1" xfId="18" applyNumberFormat="1" applyFont="1" applyFill="1" applyBorder="1" applyAlignment="1">
      <alignment vertical="center"/>
    </xf>
    <xf numFmtId="0" fontId="4" fillId="0" borderId="0" xfId="18" applyFont="1" applyFill="1" applyAlignment="1" applyProtection="1">
      <alignment vertical="center"/>
      <protection locked="0"/>
    </xf>
    <xf numFmtId="49" fontId="4" fillId="0" borderId="1" xfId="18" applyNumberFormat="1" applyBorder="1" applyAlignment="1" applyProtection="1">
      <alignment vertical="center"/>
      <protection locked="0"/>
    </xf>
    <xf numFmtId="3" fontId="3" fillId="0" borderId="1" xfId="18" applyNumberFormat="1" applyFont="1" applyFill="1" applyBorder="1" applyAlignment="1">
      <alignment vertical="center"/>
    </xf>
    <xf numFmtId="49" fontId="4" fillId="0" borderId="1" xfId="18" applyNumberFormat="1" applyFont="1" applyFill="1" applyBorder="1" applyAlignment="1">
      <alignment vertical="center"/>
    </xf>
    <xf numFmtId="49" fontId="4" fillId="0" borderId="0" xfId="18" applyNumberFormat="1" applyFont="1" applyAlignment="1" applyProtection="1">
      <alignment vertical="center"/>
      <protection locked="0"/>
    </xf>
    <xf numFmtId="0" fontId="4" fillId="0" borderId="0" xfId="18" applyNumberFormat="1" applyAlignment="1" applyProtection="1">
      <alignment horizontal="right" vertical="center"/>
      <protection locked="0"/>
    </xf>
    <xf numFmtId="3" fontId="4" fillId="0" borderId="0" xfId="18" applyNumberFormat="1" applyAlignment="1" applyProtection="1">
      <alignment horizontal="right" vertical="center"/>
      <protection locked="0"/>
    </xf>
    <xf numFmtId="0" fontId="25" fillId="0" borderId="1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3" fontId="25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/>
    </xf>
    <xf numFmtId="49" fontId="4" fillId="0" borderId="0" xfId="42" applyNumberFormat="1" applyFont="1" applyFill="1" applyAlignment="1" applyProtection="1">
      <alignment horizontal="right" vertical="center"/>
      <protection locked="0"/>
    </xf>
    <xf numFmtId="0" fontId="4" fillId="0" borderId="0" xfId="42" applyFill="1" applyAlignment="1" applyProtection="1">
      <alignment vertical="center"/>
      <protection locked="0"/>
    </xf>
    <xf numFmtId="49" fontId="7" fillId="0" borderId="0" xfId="42" applyNumberFormat="1" applyFont="1" applyFill="1" applyAlignment="1" applyProtection="1">
      <alignment vertical="center"/>
      <protection locked="0"/>
    </xf>
    <xf numFmtId="4" fontId="7" fillId="0" borderId="0" xfId="42" applyNumberFormat="1" applyFont="1" applyFill="1" applyAlignment="1" applyProtection="1">
      <alignment horizontal="right" vertical="center"/>
      <protection locked="0"/>
    </xf>
    <xf numFmtId="0" fontId="7" fillId="0" borderId="0" xfId="42" applyFont="1" applyFill="1" applyAlignment="1" applyProtection="1">
      <alignment vertical="center"/>
      <protection locked="0"/>
    </xf>
    <xf numFmtId="49" fontId="4" fillId="0" borderId="1" xfId="42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4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42" applyFont="1" applyFill="1" applyAlignment="1" applyProtection="1">
      <alignment vertical="center"/>
      <protection locked="0"/>
    </xf>
    <xf numFmtId="49" fontId="4" fillId="0" borderId="1" xfId="42" applyNumberFormat="1" applyFont="1" applyFill="1" applyBorder="1" applyAlignment="1" applyProtection="1">
      <alignment vertical="center"/>
      <protection locked="0"/>
    </xf>
    <xf numFmtId="3" fontId="4" fillId="0" borderId="1" xfId="44" applyNumberFormat="1" applyFont="1" applyFill="1" applyBorder="1" applyAlignment="1">
      <alignment vertical="center"/>
    </xf>
    <xf numFmtId="49" fontId="10" fillId="0" borderId="1" xfId="42" applyNumberFormat="1" applyFont="1" applyFill="1" applyBorder="1" applyAlignment="1" applyProtection="1">
      <alignment vertical="center"/>
      <protection locked="0"/>
    </xf>
    <xf numFmtId="49" fontId="4" fillId="0" borderId="0" xfId="42" applyNumberFormat="1" applyFont="1" applyFill="1" applyAlignment="1" applyProtection="1">
      <alignment vertical="center"/>
      <protection locked="0"/>
    </xf>
    <xf numFmtId="49" fontId="4" fillId="0" borderId="0" xfId="42" applyNumberFormat="1" applyFill="1" applyAlignment="1" applyProtection="1">
      <alignment vertical="center"/>
      <protection locked="0"/>
    </xf>
    <xf numFmtId="49" fontId="13" fillId="0" borderId="0" xfId="42" applyNumberFormat="1" applyFont="1" applyFill="1" applyAlignment="1" applyProtection="1">
      <alignment vertical="center"/>
      <protection locked="0"/>
    </xf>
    <xf numFmtId="49" fontId="4" fillId="0" borderId="1" xfId="6" applyNumberFormat="1" applyFont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42" applyNumberFormat="1" applyFont="1" applyFill="1" applyAlignment="1" applyProtection="1">
      <alignment horizontal="center" vertical="center"/>
      <protection locked="0"/>
    </xf>
    <xf numFmtId="49" fontId="26" fillId="0" borderId="0" xfId="42" applyNumberFormat="1" applyFont="1" applyFill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6" fillId="0" borderId="0" xfId="16" applyNumberFormat="1" applyFont="1" applyAlignment="1" applyProtection="1">
      <alignment horizontal="center" vertical="center"/>
      <protection locked="0"/>
    </xf>
    <xf numFmtId="49" fontId="4" fillId="0" borderId="2" xfId="16" applyNumberFormat="1" applyFont="1" applyBorder="1" applyAlignment="1" applyProtection="1">
      <alignment horizontal="left" vertical="center" wrapText="1"/>
      <protection locked="0"/>
    </xf>
    <xf numFmtId="49" fontId="6" fillId="0" borderId="0" xfId="19" applyNumberFormat="1" applyFont="1" applyAlignment="1" applyProtection="1">
      <alignment horizontal="center" vertical="center"/>
      <protection locked="0"/>
    </xf>
    <xf numFmtId="49" fontId="4" fillId="0" borderId="2" xfId="16" applyNumberFormat="1" applyFont="1" applyBorder="1" applyAlignment="1" applyProtection="1">
      <alignment horizontal="left" vertical="center"/>
      <protection locked="0"/>
    </xf>
  </cellXfs>
  <cellStyles count="45">
    <cellStyle name="no dec" xfId="7"/>
    <cellStyle name="Normal_APR" xfId="8"/>
    <cellStyle name="百分比 2" xfId="5"/>
    <cellStyle name="百分比 2 2" xfId="9"/>
    <cellStyle name="百分比 3" xfId="10"/>
    <cellStyle name="百分比 4" xfId="11"/>
    <cellStyle name="常规" xfId="0" builtinId="0"/>
    <cellStyle name="常规 10" xfId="12"/>
    <cellStyle name="常规 10 2" xfId="13"/>
    <cellStyle name="常规 11" xfId="14"/>
    <cellStyle name="常规 11 2" xfId="15"/>
    <cellStyle name="常规 2" xfId="2"/>
    <cellStyle name="常规 2 2" xfId="16"/>
    <cellStyle name="常规 2 2 2" xfId="17"/>
    <cellStyle name="常规 2 3" xfId="1"/>
    <cellStyle name="常规 2 3 2" xfId="18"/>
    <cellStyle name="常规 2 3 2 2" xfId="19"/>
    <cellStyle name="常规 2 3 3" xfId="41"/>
    <cellStyle name="常规 2 4" xfId="4"/>
    <cellStyle name="常规 2_2012年收入表" xfId="6"/>
    <cellStyle name="常规 2_2012年收入表 2 2" xfId="44"/>
    <cellStyle name="常规 3" xfId="20"/>
    <cellStyle name="常规 3 2" xfId="21"/>
    <cellStyle name="常规 3 2 2" xfId="3"/>
    <cellStyle name="常规 3 2 2 2" xfId="22"/>
    <cellStyle name="常规 3 2 3" xfId="23"/>
    <cellStyle name="常规 3 3" xfId="24"/>
    <cellStyle name="常规 3 3 2" xfId="25"/>
    <cellStyle name="常规 3 4" xfId="26"/>
    <cellStyle name="常规 4" xfId="27"/>
    <cellStyle name="常规 4 2" xfId="28"/>
    <cellStyle name="常规 5" xfId="29"/>
    <cellStyle name="常规 6" xfId="30"/>
    <cellStyle name="常规 6 2" xfId="42"/>
    <cellStyle name="常规 7" xfId="31"/>
    <cellStyle name="常规 7 2" xfId="43"/>
    <cellStyle name="常规 8" xfId="32"/>
    <cellStyle name="常规 9" xfId="33"/>
    <cellStyle name="超级链接" xfId="34"/>
    <cellStyle name="后继超级链接" xfId="35"/>
    <cellStyle name="普通_97-917" xfId="36"/>
    <cellStyle name="千分位[0]_laroux" xfId="37"/>
    <cellStyle name="千分位_97-917" xfId="38"/>
    <cellStyle name="千位[0]_1" xfId="39"/>
    <cellStyle name="千位_1" xfId="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showGridLines="0" showZeros="0" workbookViewId="0">
      <pane xSplit="1" ySplit="4" topLeftCell="B5" activePane="bottomRight" state="frozen"/>
      <selection activeCell="D24" activeCellId="1" sqref="D5 D24:D25"/>
      <selection pane="topRight" activeCell="D24" activeCellId="1" sqref="D5 D24:D25"/>
      <selection pane="bottomLeft" activeCell="D24" activeCellId="1" sqref="D5 D24:D25"/>
      <selection pane="bottomRight" activeCell="D8" sqref="D8:D9"/>
    </sheetView>
  </sheetViews>
  <sheetFormatPr defaultRowHeight="14.25"/>
  <cols>
    <col min="1" max="1" width="40.125" style="31" customWidth="1"/>
    <col min="2" max="4" width="13.625" style="7" customWidth="1"/>
    <col min="5" max="5" width="13.625" style="8" customWidth="1"/>
    <col min="6" max="16384" width="9" style="9"/>
  </cols>
  <sheetData>
    <row r="1" spans="1:5" ht="27.75" customHeight="1">
      <c r="A1" s="6" t="s">
        <v>5</v>
      </c>
    </row>
    <row r="2" spans="1:5" ht="42" customHeight="1">
      <c r="A2" s="100" t="s">
        <v>6</v>
      </c>
      <c r="B2" s="101"/>
      <c r="C2" s="101"/>
      <c r="D2" s="101"/>
      <c r="E2" s="101"/>
    </row>
    <row r="3" spans="1:5" s="12" customFormat="1" ht="27.75" customHeight="1">
      <c r="A3" s="1" t="s">
        <v>7</v>
      </c>
      <c r="B3" s="10"/>
      <c r="C3" s="10"/>
      <c r="D3" s="10"/>
      <c r="E3" s="11" t="s">
        <v>8</v>
      </c>
    </row>
    <row r="4" spans="1:5" s="12" customFormat="1" ht="30.75" customHeight="1">
      <c r="A4" s="13" t="s">
        <v>9</v>
      </c>
      <c r="B4" s="14" t="s">
        <v>10</v>
      </c>
      <c r="C4" s="15" t="s">
        <v>11</v>
      </c>
      <c r="D4" s="15" t="s">
        <v>12</v>
      </c>
      <c r="E4" s="16" t="s">
        <v>13</v>
      </c>
    </row>
    <row r="5" spans="1:5" s="20" customFormat="1" ht="24.75" customHeight="1">
      <c r="A5" s="17" t="s">
        <v>14</v>
      </c>
      <c r="B5" s="18">
        <f>B6+B14</f>
        <v>856380</v>
      </c>
      <c r="C5" s="18">
        <f>C6+C14</f>
        <v>882050</v>
      </c>
      <c r="D5" s="18">
        <v>790000</v>
      </c>
      <c r="E5" s="19">
        <v>-7.7512319297508121</v>
      </c>
    </row>
    <row r="6" spans="1:5" s="20" customFormat="1" ht="24.75" customHeight="1">
      <c r="A6" s="21" t="s">
        <v>15</v>
      </c>
      <c r="B6" s="18">
        <f>SUM(B7:B13)</f>
        <v>808085</v>
      </c>
      <c r="C6" s="18">
        <f>SUM(C7:C13)</f>
        <v>833000</v>
      </c>
      <c r="D6" s="18">
        <v>744000</v>
      </c>
      <c r="E6" s="19">
        <v>-7.9304776106473902</v>
      </c>
    </row>
    <row r="7" spans="1:5" s="20" customFormat="1" ht="24.75" customHeight="1">
      <c r="A7" s="21" t="s">
        <v>334</v>
      </c>
      <c r="B7" s="22">
        <v>69787</v>
      </c>
      <c r="C7" s="22">
        <v>73000</v>
      </c>
      <c r="D7" s="22">
        <v>98800</v>
      </c>
      <c r="E7" s="19">
        <v>41.573645521372171</v>
      </c>
    </row>
    <row r="8" spans="1:5" s="20" customFormat="1" ht="24.75" customHeight="1">
      <c r="A8" s="17" t="s">
        <v>335</v>
      </c>
      <c r="B8" s="22">
        <v>80195</v>
      </c>
      <c r="C8" s="23">
        <v>80200</v>
      </c>
      <c r="D8" s="23">
        <v>104000</v>
      </c>
      <c r="E8" s="19">
        <v>29.683895504707269</v>
      </c>
    </row>
    <row r="9" spans="1:5" s="20" customFormat="1" ht="24.75" customHeight="1">
      <c r="A9" s="21" t="s">
        <v>336</v>
      </c>
      <c r="B9" s="24">
        <v>264969</v>
      </c>
      <c r="C9" s="22">
        <v>276910</v>
      </c>
      <c r="D9" s="22">
        <v>126000</v>
      </c>
      <c r="E9" s="19">
        <v>-52.447267416188303</v>
      </c>
    </row>
    <row r="10" spans="1:5" s="20" customFormat="1" ht="24.75" customHeight="1">
      <c r="A10" s="21" t="s">
        <v>16</v>
      </c>
      <c r="B10" s="25">
        <v>126594</v>
      </c>
      <c r="C10" s="24">
        <v>128000</v>
      </c>
      <c r="D10" s="24">
        <v>128000</v>
      </c>
      <c r="E10" s="19">
        <v>1.1106371549994387</v>
      </c>
    </row>
    <row r="11" spans="1:5" s="20" customFormat="1" ht="24.75" customHeight="1">
      <c r="A11" s="21" t="s">
        <v>17</v>
      </c>
      <c r="B11" s="25">
        <v>72959</v>
      </c>
      <c r="C11" s="25">
        <v>79000</v>
      </c>
      <c r="D11" s="25">
        <v>79000</v>
      </c>
      <c r="E11" s="19">
        <v>8.2799928727093288</v>
      </c>
    </row>
    <row r="12" spans="1:5" s="20" customFormat="1" ht="24.75" customHeight="1">
      <c r="A12" s="21" t="s">
        <v>18</v>
      </c>
      <c r="B12" s="25">
        <v>44067</v>
      </c>
      <c r="C12" s="25">
        <v>46200</v>
      </c>
      <c r="D12" s="25">
        <v>43000</v>
      </c>
      <c r="E12" s="19">
        <v>-2.4213130006580874</v>
      </c>
    </row>
    <row r="13" spans="1:5" s="20" customFormat="1" ht="24.75" customHeight="1">
      <c r="A13" s="17" t="s">
        <v>19</v>
      </c>
      <c r="B13" s="25">
        <v>149514</v>
      </c>
      <c r="C13" s="25">
        <v>149690</v>
      </c>
      <c r="D13" s="25">
        <v>165200</v>
      </c>
      <c r="E13" s="19">
        <v>10.491325227069037</v>
      </c>
    </row>
    <row r="14" spans="1:5" s="20" customFormat="1" ht="24.75" customHeight="1">
      <c r="A14" s="21" t="s">
        <v>20</v>
      </c>
      <c r="B14" s="26">
        <f>B15+B16</f>
        <v>48295</v>
      </c>
      <c r="C14" s="26">
        <f>C15+C16</f>
        <v>49050</v>
      </c>
      <c r="D14" s="26">
        <v>46000</v>
      </c>
      <c r="E14" s="19">
        <v>-4.752044725126825</v>
      </c>
    </row>
    <row r="15" spans="1:5" s="20" customFormat="1" ht="47.25" customHeight="1">
      <c r="A15" s="27" t="s">
        <v>21</v>
      </c>
      <c r="B15" s="26">
        <v>44865</v>
      </c>
      <c r="C15" s="28">
        <v>45700</v>
      </c>
      <c r="D15" s="28">
        <v>43000</v>
      </c>
      <c r="E15" s="19">
        <v>-4.1569151900144874</v>
      </c>
    </row>
    <row r="16" spans="1:5" s="20" customFormat="1" ht="39" customHeight="1">
      <c r="A16" s="27" t="s">
        <v>22</v>
      </c>
      <c r="B16" s="22">
        <v>3430</v>
      </c>
      <c r="C16" s="28">
        <v>3350</v>
      </c>
      <c r="D16" s="28">
        <v>3000</v>
      </c>
      <c r="E16" s="19">
        <v>-12.536443148688047</v>
      </c>
    </row>
    <row r="17" spans="1:5" s="20" customFormat="1" ht="24.75" customHeight="1">
      <c r="A17" s="21" t="s">
        <v>23</v>
      </c>
      <c r="B17" s="26">
        <f>B18+B21</f>
        <v>518168</v>
      </c>
      <c r="C17" s="26">
        <f>C18+C21</f>
        <v>534500</v>
      </c>
      <c r="D17" s="26">
        <v>556732</v>
      </c>
      <c r="E17" s="19">
        <v>7.4424775772313101</v>
      </c>
    </row>
    <row r="18" spans="1:5" s="20" customFormat="1" ht="24.75" customHeight="1">
      <c r="A18" s="21" t="s">
        <v>24</v>
      </c>
      <c r="B18" s="26">
        <f>B19+B20</f>
        <v>218838</v>
      </c>
      <c r="C18" s="26">
        <f>C19+C20</f>
        <v>224000</v>
      </c>
      <c r="D18" s="26">
        <v>152434</v>
      </c>
      <c r="E18" s="19">
        <v>-30.343907365265633</v>
      </c>
    </row>
    <row r="19" spans="1:5" s="20" customFormat="1" ht="24.75" customHeight="1">
      <c r="A19" s="21" t="s">
        <v>337</v>
      </c>
      <c r="B19" s="25">
        <v>209361</v>
      </c>
      <c r="C19" s="28">
        <v>219000</v>
      </c>
      <c r="D19" s="28">
        <v>148106</v>
      </c>
      <c r="E19" s="19">
        <v>-29.258075763871972</v>
      </c>
    </row>
    <row r="20" spans="1:5" s="20" customFormat="1" ht="24.75" customHeight="1">
      <c r="A20" s="21" t="s">
        <v>25</v>
      </c>
      <c r="B20" s="25">
        <v>9477</v>
      </c>
      <c r="C20" s="28">
        <v>5000</v>
      </c>
      <c r="D20" s="28">
        <v>4328</v>
      </c>
      <c r="E20" s="19">
        <v>-54.331539516724703</v>
      </c>
    </row>
    <row r="21" spans="1:5" s="20" customFormat="1" ht="24.75" customHeight="1">
      <c r="A21" s="21" t="s">
        <v>26</v>
      </c>
      <c r="B21" s="29">
        <f>B22+B23</f>
        <v>299330</v>
      </c>
      <c r="C21" s="29">
        <f>C22+C23</f>
        <v>310500</v>
      </c>
      <c r="D21" s="29">
        <v>310500</v>
      </c>
      <c r="E21" s="19">
        <v>3.7318406638837898</v>
      </c>
    </row>
    <row r="22" spans="1:5" s="20" customFormat="1" ht="24.75" customHeight="1">
      <c r="A22" s="21" t="s">
        <v>27</v>
      </c>
      <c r="B22" s="25">
        <v>189891</v>
      </c>
      <c r="C22" s="28">
        <v>192000</v>
      </c>
      <c r="D22" s="28">
        <v>192000</v>
      </c>
      <c r="E22" s="19">
        <v>1.1106371549994387</v>
      </c>
    </row>
    <row r="23" spans="1:5" s="20" customFormat="1" ht="24.75" customHeight="1">
      <c r="A23" s="21" t="s">
        <v>28</v>
      </c>
      <c r="B23" s="22">
        <v>109439</v>
      </c>
      <c r="C23" s="28">
        <v>118500</v>
      </c>
      <c r="D23" s="28">
        <v>118500</v>
      </c>
      <c r="E23" s="19">
        <v>8.2799928727093288</v>
      </c>
    </row>
    <row r="24" spans="1:5" s="20" customFormat="1" ht="24.75" customHeight="1">
      <c r="A24" s="99" t="s">
        <v>338</v>
      </c>
      <c r="B24" s="22"/>
      <c r="C24" s="28"/>
      <c r="D24" s="28">
        <v>77619</v>
      </c>
      <c r="E24" s="19"/>
    </row>
    <row r="25" spans="1:5" s="20" customFormat="1" ht="24.75" customHeight="1">
      <c r="A25" s="99" t="s">
        <v>339</v>
      </c>
      <c r="B25" s="22"/>
      <c r="C25" s="28"/>
      <c r="D25" s="28">
        <v>16179</v>
      </c>
      <c r="E25" s="19"/>
    </row>
    <row r="26" spans="1:5" s="20" customFormat="1" ht="24.75" customHeight="1">
      <c r="A26" s="21" t="s">
        <v>29</v>
      </c>
      <c r="B26" s="28">
        <f>B5+B17</f>
        <v>1374548</v>
      </c>
      <c r="C26" s="28">
        <f>C5+C17</f>
        <v>1416550</v>
      </c>
      <c r="D26" s="28">
        <v>1346732</v>
      </c>
      <c r="E26" s="19">
        <v>-2.0236114066629174</v>
      </c>
    </row>
    <row r="27" spans="1:5" s="20" customFormat="1">
      <c r="A27" s="8"/>
      <c r="B27" s="30"/>
      <c r="C27" s="30"/>
      <c r="D27" s="30"/>
      <c r="E27" s="8"/>
    </row>
    <row r="28" spans="1:5" s="20" customFormat="1">
      <c r="A28" s="8"/>
      <c r="B28" s="30"/>
      <c r="C28" s="30"/>
      <c r="D28" s="30"/>
      <c r="E28" s="8"/>
    </row>
    <row r="29" spans="1:5" s="20" customFormat="1">
      <c r="A29" s="8"/>
      <c r="B29" s="30"/>
      <c r="C29" s="30"/>
      <c r="D29" s="30"/>
      <c r="E29" s="8"/>
    </row>
    <row r="30" spans="1:5" s="20" customFormat="1">
      <c r="A30" s="8"/>
      <c r="B30" s="30"/>
      <c r="C30" s="30"/>
      <c r="D30" s="30"/>
      <c r="E30" s="8"/>
    </row>
  </sheetData>
  <mergeCells count="1">
    <mergeCell ref="A2:E2"/>
  </mergeCells>
  <phoneticPr fontId="1" type="noConversion"/>
  <printOptions horizontalCentered="1"/>
  <pageMargins left="0.43307086614173229" right="0.19685039370078741" top="0.64" bottom="0.78740157480314965" header="0" footer="0.7874015748031496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topLeftCell="A19" workbookViewId="0">
      <selection activeCell="C34" sqref="C34"/>
    </sheetView>
  </sheetViews>
  <sheetFormatPr defaultRowHeight="13.5"/>
  <cols>
    <col min="1" max="1" width="33.875" bestFit="1" customWidth="1"/>
    <col min="2" max="2" width="13.875" customWidth="1"/>
    <col min="3" max="3" width="13" customWidth="1"/>
    <col min="4" max="4" width="13.125" customWidth="1"/>
    <col min="5" max="5" width="12" customWidth="1"/>
  </cols>
  <sheetData>
    <row r="1" spans="1:6" ht="26.25" customHeight="1">
      <c r="A1" s="50" t="s">
        <v>3</v>
      </c>
      <c r="B1" s="51"/>
      <c r="C1" s="52"/>
      <c r="D1" s="52"/>
      <c r="E1" s="51"/>
    </row>
    <row r="2" spans="1:6" ht="36" customHeight="1">
      <c r="A2" s="104" t="s">
        <v>285</v>
      </c>
      <c r="B2" s="104"/>
      <c r="C2" s="104"/>
      <c r="D2" s="104"/>
      <c r="E2" s="104"/>
    </row>
    <row r="3" spans="1:6" ht="24" customHeight="1">
      <c r="A3" s="53" t="s">
        <v>7</v>
      </c>
      <c r="B3" s="54"/>
      <c r="C3" s="55"/>
      <c r="D3" s="55"/>
      <c r="E3" s="56" t="s">
        <v>0</v>
      </c>
    </row>
    <row r="4" spans="1:6" ht="40.5" customHeight="1">
      <c r="A4" s="57" t="s">
        <v>55</v>
      </c>
      <c r="B4" s="2" t="s">
        <v>56</v>
      </c>
      <c r="C4" s="2" t="s">
        <v>1</v>
      </c>
      <c r="D4" s="3" t="s">
        <v>57</v>
      </c>
      <c r="E4" s="4" t="s">
        <v>58</v>
      </c>
    </row>
    <row r="5" spans="1:6" ht="26.25" customHeight="1">
      <c r="A5" s="58" t="s">
        <v>59</v>
      </c>
      <c r="B5" s="59">
        <f>SUM(B6:B23)-B9</f>
        <v>294254</v>
      </c>
      <c r="C5" s="59">
        <f>SUM(C6:C23)-C9</f>
        <v>305597</v>
      </c>
      <c r="D5" s="59">
        <f>SUM(D6:D23)-D9</f>
        <v>310479</v>
      </c>
      <c r="E5" s="60">
        <f>(D5-B5)/B5*100</f>
        <v>5.513943735684137</v>
      </c>
    </row>
    <row r="6" spans="1:6" ht="26.25" customHeight="1">
      <c r="A6" s="58" t="s">
        <v>43</v>
      </c>
      <c r="B6" s="59">
        <v>29439</v>
      </c>
      <c r="C6" s="59">
        <v>30906</v>
      </c>
      <c r="D6" s="59">
        <v>34114</v>
      </c>
      <c r="E6" s="60">
        <f t="shared" ref="E6:E23" si="0">(D6-B6)/B6*100</f>
        <v>15.880294846971704</v>
      </c>
    </row>
    <row r="7" spans="1:6" ht="26.25" customHeight="1">
      <c r="A7" s="58" t="s">
        <v>60</v>
      </c>
      <c r="B7" s="59">
        <v>29238</v>
      </c>
      <c r="C7" s="59">
        <v>35278</v>
      </c>
      <c r="D7" s="59">
        <f>39180-650+33</f>
        <v>38563</v>
      </c>
      <c r="E7" s="60">
        <f t="shared" si="0"/>
        <v>31.893426362952322</v>
      </c>
    </row>
    <row r="8" spans="1:6" ht="26.25" customHeight="1">
      <c r="A8" s="58" t="s">
        <v>61</v>
      </c>
      <c r="B8" s="59">
        <v>62496</v>
      </c>
      <c r="C8" s="59">
        <v>65142</v>
      </c>
      <c r="D8" s="59">
        <v>66057</v>
      </c>
      <c r="E8" s="60">
        <f t="shared" si="0"/>
        <v>5.6979646697388633</v>
      </c>
    </row>
    <row r="9" spans="1:6" ht="26.25" customHeight="1">
      <c r="A9" s="58" t="s">
        <v>44</v>
      </c>
      <c r="B9" s="59">
        <v>9998</v>
      </c>
      <c r="C9" s="59">
        <v>12331</v>
      </c>
      <c r="D9" s="59">
        <v>11431</v>
      </c>
      <c r="E9" s="60">
        <f t="shared" si="0"/>
        <v>14.332866573314663</v>
      </c>
    </row>
    <row r="10" spans="1:6" ht="26.25" customHeight="1">
      <c r="A10" s="58" t="s">
        <v>62</v>
      </c>
      <c r="B10" s="59">
        <v>9864</v>
      </c>
      <c r="C10" s="59">
        <v>10242</v>
      </c>
      <c r="D10" s="59">
        <f>8413+1786</f>
        <v>10199</v>
      </c>
      <c r="E10" s="60">
        <f t="shared" si="0"/>
        <v>3.3961881589618819</v>
      </c>
    </row>
    <row r="11" spans="1:6" ht="26.25" customHeight="1">
      <c r="A11" s="58" t="s">
        <v>63</v>
      </c>
      <c r="B11" s="59">
        <v>6064</v>
      </c>
      <c r="C11" s="59">
        <v>6326</v>
      </c>
      <c r="D11" s="59">
        <v>6459</v>
      </c>
      <c r="E11" s="60">
        <f t="shared" si="0"/>
        <v>6.513852242744063</v>
      </c>
    </row>
    <row r="12" spans="1:6" ht="26.25" customHeight="1">
      <c r="A12" s="58" t="s">
        <v>64</v>
      </c>
      <c r="B12" s="59">
        <v>50665</v>
      </c>
      <c r="C12" s="59">
        <v>54125</v>
      </c>
      <c r="D12" s="59">
        <v>58064</v>
      </c>
      <c r="E12" s="60">
        <f t="shared" si="0"/>
        <v>14.603769860850685</v>
      </c>
    </row>
    <row r="13" spans="1:6" ht="26.25" customHeight="1">
      <c r="A13" s="58" t="s">
        <v>65</v>
      </c>
      <c r="B13" s="59">
        <v>18417</v>
      </c>
      <c r="C13" s="59">
        <v>18765</v>
      </c>
      <c r="D13" s="59">
        <v>18984</v>
      </c>
      <c r="E13" s="60">
        <f t="shared" si="0"/>
        <v>3.0786773090079818</v>
      </c>
    </row>
    <row r="14" spans="1:6" ht="26.25" customHeight="1">
      <c r="A14" s="61" t="s">
        <v>66</v>
      </c>
      <c r="B14" s="59">
        <v>60130</v>
      </c>
      <c r="C14" s="59">
        <v>60134</v>
      </c>
      <c r="D14" s="59">
        <f>60765-1786-440</f>
        <v>58539</v>
      </c>
      <c r="E14" s="60">
        <f t="shared" si="0"/>
        <v>-2.645933810078164</v>
      </c>
      <c r="F14" s="62"/>
    </row>
    <row r="15" spans="1:6" ht="26.25" customHeight="1">
      <c r="A15" s="61" t="s">
        <v>67</v>
      </c>
      <c r="B15" s="59">
        <v>7559</v>
      </c>
      <c r="C15" s="59">
        <v>2625</v>
      </c>
      <c r="D15" s="59">
        <v>2155</v>
      </c>
      <c r="E15" s="60">
        <f t="shared" si="0"/>
        <v>-71.490937954755921</v>
      </c>
    </row>
    <row r="16" spans="1:6" ht="26.25" customHeight="1">
      <c r="A16" s="58" t="s">
        <v>68</v>
      </c>
      <c r="B16" s="59">
        <v>1566</v>
      </c>
      <c r="C16" s="59">
        <v>1594</v>
      </c>
      <c r="D16" s="59">
        <v>1681</v>
      </c>
      <c r="E16" s="60">
        <f t="shared" si="0"/>
        <v>7.3435504469987229</v>
      </c>
    </row>
    <row r="17" spans="1:5" ht="26.25" customHeight="1">
      <c r="A17" s="58" t="s">
        <v>69</v>
      </c>
      <c r="B17" s="59">
        <v>9629</v>
      </c>
      <c r="C17" s="59">
        <v>3319</v>
      </c>
      <c r="D17" s="59">
        <v>3276</v>
      </c>
      <c r="E17" s="60">
        <f t="shared" si="0"/>
        <v>-65.977775469934571</v>
      </c>
    </row>
    <row r="18" spans="1:5" ht="26.25" customHeight="1">
      <c r="A18" s="58" t="s">
        <v>70</v>
      </c>
      <c r="B18" s="59">
        <v>689</v>
      </c>
      <c r="C18" s="59">
        <v>677</v>
      </c>
      <c r="D18" s="59">
        <v>698</v>
      </c>
      <c r="E18" s="60">
        <f t="shared" si="0"/>
        <v>1.3062409288824384</v>
      </c>
    </row>
    <row r="19" spans="1:5" ht="26.25" customHeight="1">
      <c r="A19" s="58" t="s">
        <v>71</v>
      </c>
      <c r="B19" s="59">
        <v>5636</v>
      </c>
      <c r="C19" s="59">
        <v>6389</v>
      </c>
      <c r="D19" s="59">
        <v>7191</v>
      </c>
      <c r="E19" s="60">
        <f t="shared" si="0"/>
        <v>27.590489709013482</v>
      </c>
    </row>
    <row r="20" spans="1:5" ht="26.25" customHeight="1">
      <c r="A20" s="58" t="s">
        <v>72</v>
      </c>
      <c r="B20" s="59"/>
      <c r="C20" s="59">
        <v>4000</v>
      </c>
      <c r="D20" s="59">
        <v>0</v>
      </c>
      <c r="E20" s="60"/>
    </row>
    <row r="21" spans="1:5" ht="26.25" customHeight="1">
      <c r="A21" s="58" t="s">
        <v>73</v>
      </c>
      <c r="B21" s="59">
        <v>2791</v>
      </c>
      <c r="C21" s="59">
        <v>6019</v>
      </c>
      <c r="D21" s="59">
        <v>1708</v>
      </c>
      <c r="E21" s="60">
        <f t="shared" si="0"/>
        <v>-38.803296309566463</v>
      </c>
    </row>
    <row r="22" spans="1:5" ht="26.25" customHeight="1">
      <c r="A22" s="58" t="s">
        <v>74</v>
      </c>
      <c r="B22" s="59"/>
      <c r="C22" s="59"/>
      <c r="D22" s="59">
        <v>2702</v>
      </c>
      <c r="E22" s="60"/>
    </row>
    <row r="23" spans="1:5" ht="26.25" customHeight="1">
      <c r="A23" s="58" t="s">
        <v>75</v>
      </c>
      <c r="B23" s="59">
        <v>71</v>
      </c>
      <c r="C23" s="59">
        <v>56</v>
      </c>
      <c r="D23" s="59">
        <v>89</v>
      </c>
      <c r="E23" s="60">
        <f t="shared" si="0"/>
        <v>25.352112676056336</v>
      </c>
    </row>
    <row r="24" spans="1:5" ht="25.5" customHeight="1">
      <c r="A24" s="103" t="s">
        <v>286</v>
      </c>
      <c r="B24" s="103"/>
      <c r="C24" s="103"/>
      <c r="D24" s="103"/>
      <c r="E24" s="103"/>
    </row>
    <row r="25" spans="1:5" ht="36" customHeight="1">
      <c r="A25" s="102" t="s">
        <v>340</v>
      </c>
      <c r="B25" s="102"/>
      <c r="C25" s="102"/>
      <c r="D25" s="102"/>
      <c r="E25" s="102"/>
    </row>
    <row r="26" spans="1:5" ht="29.25" customHeight="1">
      <c r="A26" s="102" t="s">
        <v>329</v>
      </c>
      <c r="B26" s="102"/>
      <c r="C26" s="102"/>
      <c r="D26" s="102"/>
      <c r="E26" s="102"/>
    </row>
  </sheetData>
  <mergeCells count="4">
    <mergeCell ref="A25:E25"/>
    <mergeCell ref="A26:E26"/>
    <mergeCell ref="A24:E24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4"/>
  <sheetViews>
    <sheetView showGridLines="0" showZeros="0" workbookViewId="0">
      <pane xSplit="1" ySplit="4" topLeftCell="B14" activePane="bottomRight" state="frozen"/>
      <selection activeCell="D24" activeCellId="1" sqref="D5 D24:D25"/>
      <selection pane="topRight" activeCell="D24" activeCellId="1" sqref="D5 D24:D25"/>
      <selection pane="bottomLeft" activeCell="D24" activeCellId="1" sqref="D5 D24:D25"/>
      <selection pane="bottomRight" activeCell="B7" sqref="B7:B8"/>
    </sheetView>
  </sheetViews>
  <sheetFormatPr defaultRowHeight="14.25"/>
  <cols>
    <col min="1" max="1" width="58.625" style="97" customWidth="1"/>
    <col min="2" max="2" width="26.125" style="85" customWidth="1"/>
    <col min="3" max="16384" width="9" style="86"/>
  </cols>
  <sheetData>
    <row r="1" spans="1:2" ht="27.75" customHeight="1">
      <c r="A1" s="98" t="s">
        <v>306</v>
      </c>
    </row>
    <row r="2" spans="1:2" ht="42" customHeight="1">
      <c r="A2" s="105" t="s">
        <v>299</v>
      </c>
      <c r="B2" s="106"/>
    </row>
    <row r="3" spans="1:2" s="89" customFormat="1" ht="27.75" customHeight="1">
      <c r="A3" s="87" t="s">
        <v>7</v>
      </c>
      <c r="B3" s="88" t="s">
        <v>8</v>
      </c>
    </row>
    <row r="4" spans="1:2" s="92" customFormat="1" ht="45" customHeight="1">
      <c r="A4" s="90" t="s">
        <v>287</v>
      </c>
      <c r="B4" s="91" t="s">
        <v>288</v>
      </c>
    </row>
    <row r="5" spans="1:2" s="92" customFormat="1" ht="24.75" customHeight="1">
      <c r="A5" s="93" t="s">
        <v>14</v>
      </c>
      <c r="B5" s="94">
        <v>790000</v>
      </c>
    </row>
    <row r="6" spans="1:2" s="92" customFormat="1" ht="24.75" customHeight="1">
      <c r="A6" s="93" t="s">
        <v>289</v>
      </c>
      <c r="B6" s="94">
        <v>64511</v>
      </c>
    </row>
    <row r="7" spans="1:2" s="92" customFormat="1" ht="24.75" customHeight="1">
      <c r="A7" s="93" t="s">
        <v>290</v>
      </c>
      <c r="B7" s="94">
        <v>12862</v>
      </c>
    </row>
    <row r="8" spans="1:2" s="92" customFormat="1" ht="24.75" customHeight="1">
      <c r="A8" s="93" t="s">
        <v>291</v>
      </c>
      <c r="B8" s="94">
        <v>7562</v>
      </c>
    </row>
    <row r="9" spans="1:2" s="92" customFormat="1" ht="24.75" customHeight="1">
      <c r="A9" s="95" t="s">
        <v>292</v>
      </c>
      <c r="B9" s="94">
        <v>44087</v>
      </c>
    </row>
    <row r="10" spans="1:2" s="92" customFormat="1" ht="24.75" customHeight="1">
      <c r="A10" s="95" t="s">
        <v>293</v>
      </c>
      <c r="B10" s="94">
        <f>B11+B12</f>
        <v>627617</v>
      </c>
    </row>
    <row r="11" spans="1:2" s="92" customFormat="1" ht="24.75" customHeight="1">
      <c r="A11" s="93" t="s">
        <v>294</v>
      </c>
      <c r="B11" s="94">
        <v>621336</v>
      </c>
    </row>
    <row r="12" spans="1:2" s="92" customFormat="1" ht="24.75" customHeight="1">
      <c r="A12" s="93" t="s">
        <v>295</v>
      </c>
      <c r="B12" s="94">
        <v>6281</v>
      </c>
    </row>
    <row r="13" spans="1:2" s="92" customFormat="1" ht="24.75" customHeight="1">
      <c r="A13" s="93" t="s">
        <v>296</v>
      </c>
      <c r="B13" s="94">
        <f>B5+B6-B10</f>
        <v>226894</v>
      </c>
    </row>
    <row r="14" spans="1:2" s="92" customFormat="1" ht="24.75" customHeight="1">
      <c r="A14" s="93" t="s">
        <v>300</v>
      </c>
      <c r="B14" s="94">
        <v>7953</v>
      </c>
    </row>
    <row r="15" spans="1:2" s="92" customFormat="1" ht="24.75" customHeight="1">
      <c r="A15" s="95" t="s">
        <v>301</v>
      </c>
      <c r="B15" s="94">
        <v>70828</v>
      </c>
    </row>
    <row r="16" spans="1:2" s="92" customFormat="1" ht="24.75" customHeight="1">
      <c r="A16" s="95" t="s">
        <v>302</v>
      </c>
      <c r="B16" s="94">
        <v>10980</v>
      </c>
    </row>
    <row r="17" spans="1:2" s="92" customFormat="1" ht="24.75" customHeight="1">
      <c r="A17" s="95" t="s">
        <v>330</v>
      </c>
      <c r="B17" s="94">
        <v>6877</v>
      </c>
    </row>
    <row r="18" spans="1:2" s="92" customFormat="1" ht="24.75" customHeight="1">
      <c r="A18" s="93" t="s">
        <v>297</v>
      </c>
      <c r="B18" s="94">
        <f>B13+B14+B15+B16+B17</f>
        <v>323532</v>
      </c>
    </row>
    <row r="19" spans="1:2" s="92" customFormat="1" ht="25.5" customHeight="1">
      <c r="A19" s="93" t="s">
        <v>298</v>
      </c>
      <c r="B19" s="94">
        <v>310479</v>
      </c>
    </row>
    <row r="20" spans="1:2" s="92" customFormat="1" ht="25.5" customHeight="1">
      <c r="A20" s="93" t="s">
        <v>331</v>
      </c>
      <c r="B20" s="94">
        <v>13053</v>
      </c>
    </row>
    <row r="21" spans="1:2" s="92" customFormat="1" ht="25.5" customHeight="1">
      <c r="A21" s="95" t="s">
        <v>303</v>
      </c>
      <c r="B21" s="94">
        <v>1645</v>
      </c>
    </row>
    <row r="22" spans="1:2" s="92" customFormat="1" ht="25.5" customHeight="1">
      <c r="A22" s="93" t="s">
        <v>304</v>
      </c>
      <c r="B22" s="94">
        <v>428</v>
      </c>
    </row>
    <row r="23" spans="1:2" s="92" customFormat="1" ht="25.5" customHeight="1">
      <c r="A23" s="93" t="s">
        <v>305</v>
      </c>
      <c r="B23" s="94">
        <v>10980</v>
      </c>
    </row>
    <row r="24" spans="1:2" s="92" customFormat="1">
      <c r="A24" s="96"/>
      <c r="B24" s="85"/>
    </row>
    <row r="25" spans="1:2" s="92" customFormat="1">
      <c r="A25" s="96"/>
      <c r="B25" s="85"/>
    </row>
    <row r="26" spans="1:2" s="92" customFormat="1">
      <c r="A26" s="96"/>
      <c r="B26" s="85"/>
    </row>
    <row r="27" spans="1:2" s="92" customFormat="1">
      <c r="A27" s="96"/>
      <c r="B27" s="85"/>
    </row>
    <row r="28" spans="1:2" s="92" customFormat="1">
      <c r="A28" s="96"/>
      <c r="B28" s="85"/>
    </row>
    <row r="29" spans="1:2" s="92" customFormat="1">
      <c r="A29" s="96"/>
      <c r="B29" s="85"/>
    </row>
    <row r="30" spans="1:2" s="92" customFormat="1">
      <c r="A30" s="96"/>
      <c r="B30" s="85"/>
    </row>
    <row r="31" spans="1:2" s="92" customFormat="1">
      <c r="A31" s="96"/>
      <c r="B31" s="85"/>
    </row>
    <row r="32" spans="1:2" s="92" customFormat="1">
      <c r="A32" s="96"/>
      <c r="B32" s="85"/>
    </row>
    <row r="33" spans="1:2" s="92" customFormat="1">
      <c r="A33" s="96"/>
      <c r="B33" s="85"/>
    </row>
    <row r="34" spans="1:2" s="92" customFormat="1">
      <c r="A34" s="96"/>
      <c r="B34" s="85"/>
    </row>
    <row r="35" spans="1:2" s="92" customFormat="1">
      <c r="A35" s="96"/>
      <c r="B35" s="85"/>
    </row>
    <row r="36" spans="1:2" s="92" customFormat="1">
      <c r="A36" s="96"/>
      <c r="B36" s="85"/>
    </row>
    <row r="37" spans="1:2" s="92" customFormat="1">
      <c r="A37" s="96"/>
      <c r="B37" s="85"/>
    </row>
    <row r="38" spans="1:2" s="92" customFormat="1">
      <c r="A38" s="96"/>
      <c r="B38" s="85"/>
    </row>
    <row r="39" spans="1:2" s="92" customFormat="1">
      <c r="A39" s="96"/>
      <c r="B39" s="85"/>
    </row>
    <row r="40" spans="1:2" s="92" customFormat="1">
      <c r="A40" s="96"/>
      <c r="B40" s="85"/>
    </row>
    <row r="41" spans="1:2" s="92" customFormat="1">
      <c r="A41" s="96"/>
      <c r="B41" s="85"/>
    </row>
    <row r="42" spans="1:2" s="92" customFormat="1">
      <c r="A42" s="96"/>
      <c r="B42" s="85"/>
    </row>
    <row r="43" spans="1:2">
      <c r="A43" s="96"/>
    </row>
    <row r="44" spans="1:2">
      <c r="A44" s="96"/>
      <c r="B44" s="86"/>
    </row>
  </sheetData>
  <mergeCells count="1">
    <mergeCell ref="A2:B2"/>
  </mergeCells>
  <phoneticPr fontId="1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09"/>
  <sheetViews>
    <sheetView tabSelected="1" workbookViewId="0">
      <selection activeCell="D28" sqref="D28"/>
    </sheetView>
  </sheetViews>
  <sheetFormatPr defaultRowHeight="13.5"/>
  <cols>
    <col min="1" max="1" width="52.875" customWidth="1"/>
    <col min="2" max="2" width="32.25" customWidth="1"/>
  </cols>
  <sheetData>
    <row r="1" spans="1:2" ht="18.75" customHeight="1">
      <c r="A1" s="82" t="s">
        <v>307</v>
      </c>
    </row>
    <row r="2" spans="1:2" ht="35.25" customHeight="1">
      <c r="A2" s="108" t="s">
        <v>76</v>
      </c>
      <c r="B2" s="108"/>
    </row>
    <row r="3" spans="1:2" ht="21.75" customHeight="1">
      <c r="A3" t="s">
        <v>4</v>
      </c>
      <c r="B3" s="5" t="s">
        <v>42</v>
      </c>
    </row>
    <row r="4" spans="1:2" ht="15.75" customHeight="1">
      <c r="A4" s="107" t="s">
        <v>78</v>
      </c>
      <c r="B4" s="107" t="s">
        <v>2</v>
      </c>
    </row>
    <row r="5" spans="1:2" ht="6.75" customHeight="1">
      <c r="A5" s="107"/>
      <c r="B5" s="107"/>
    </row>
    <row r="6" spans="1:2" ht="14.25">
      <c r="A6" s="81" t="s">
        <v>79</v>
      </c>
      <c r="B6" s="83">
        <v>310479</v>
      </c>
    </row>
    <row r="7" spans="1:2" ht="14.25">
      <c r="A7" s="84" t="s">
        <v>80</v>
      </c>
      <c r="B7" s="83">
        <v>34114</v>
      </c>
    </row>
    <row r="8" spans="1:2" ht="14.25">
      <c r="A8" s="84" t="s">
        <v>81</v>
      </c>
      <c r="B8" s="83">
        <v>1089</v>
      </c>
    </row>
    <row r="9" spans="1:2" ht="14.25">
      <c r="A9" s="84" t="s">
        <v>82</v>
      </c>
      <c r="B9" s="83">
        <v>869</v>
      </c>
    </row>
    <row r="10" spans="1:2" ht="14.25">
      <c r="A10" s="84" t="s">
        <v>83</v>
      </c>
      <c r="B10" s="83">
        <v>220</v>
      </c>
    </row>
    <row r="11" spans="1:2" ht="14.25">
      <c r="A11" s="84" t="s">
        <v>84</v>
      </c>
      <c r="B11" s="83">
        <v>882</v>
      </c>
    </row>
    <row r="12" spans="1:2" ht="14.25">
      <c r="A12" s="84" t="s">
        <v>82</v>
      </c>
      <c r="B12" s="83">
        <v>706</v>
      </c>
    </row>
    <row r="13" spans="1:2" ht="14.25">
      <c r="A13" s="84" t="s">
        <v>83</v>
      </c>
      <c r="B13" s="83">
        <v>143</v>
      </c>
    </row>
    <row r="14" spans="1:2" ht="14.25">
      <c r="A14" s="84" t="s">
        <v>85</v>
      </c>
      <c r="B14" s="83">
        <v>33</v>
      </c>
    </row>
    <row r="15" spans="1:2" ht="14.25">
      <c r="A15" s="84" t="s">
        <v>86</v>
      </c>
      <c r="B15" s="83">
        <v>16051</v>
      </c>
    </row>
    <row r="16" spans="1:2" ht="14.25">
      <c r="A16" s="84" t="s">
        <v>82</v>
      </c>
      <c r="B16" s="83">
        <v>9992</v>
      </c>
    </row>
    <row r="17" spans="1:2" ht="14.25">
      <c r="A17" s="84" t="s">
        <v>83</v>
      </c>
      <c r="B17" s="83">
        <v>3263</v>
      </c>
    </row>
    <row r="18" spans="1:2" ht="14.25">
      <c r="A18" s="84" t="s">
        <v>87</v>
      </c>
      <c r="B18" s="83">
        <v>771</v>
      </c>
    </row>
    <row r="19" spans="1:2" ht="14.25">
      <c r="A19" s="84" t="s">
        <v>88</v>
      </c>
      <c r="B19" s="83">
        <v>414</v>
      </c>
    </row>
    <row r="20" spans="1:2" ht="14.25">
      <c r="A20" s="84" t="s">
        <v>89</v>
      </c>
      <c r="B20" s="83">
        <v>1335</v>
      </c>
    </row>
    <row r="21" spans="1:2" ht="14.25">
      <c r="A21" s="84" t="s">
        <v>90</v>
      </c>
      <c r="B21" s="83">
        <v>276</v>
      </c>
    </row>
    <row r="22" spans="1:2" ht="14.25">
      <c r="A22" s="84" t="s">
        <v>91</v>
      </c>
      <c r="B22" s="83">
        <v>700</v>
      </c>
    </row>
    <row r="23" spans="1:2" ht="14.25">
      <c r="A23" s="84" t="s">
        <v>82</v>
      </c>
      <c r="B23" s="83">
        <v>515</v>
      </c>
    </row>
    <row r="24" spans="1:2" ht="14.25">
      <c r="A24" s="84" t="s">
        <v>83</v>
      </c>
      <c r="B24" s="83">
        <v>75</v>
      </c>
    </row>
    <row r="25" spans="1:2" ht="14.25">
      <c r="A25" s="84" t="s">
        <v>92</v>
      </c>
      <c r="B25" s="83">
        <v>10</v>
      </c>
    </row>
    <row r="26" spans="1:2" ht="14.25">
      <c r="A26" s="84" t="s">
        <v>89</v>
      </c>
      <c r="B26" s="83">
        <v>100</v>
      </c>
    </row>
    <row r="27" spans="1:2" ht="14.25">
      <c r="A27" s="84" t="s">
        <v>93</v>
      </c>
      <c r="B27" s="83">
        <v>690</v>
      </c>
    </row>
    <row r="28" spans="1:2" ht="14.25">
      <c r="A28" s="84" t="s">
        <v>82</v>
      </c>
      <c r="B28" s="83">
        <v>556</v>
      </c>
    </row>
    <row r="29" spans="1:2" ht="14.25">
      <c r="A29" s="84" t="s">
        <v>83</v>
      </c>
      <c r="B29" s="83">
        <v>3</v>
      </c>
    </row>
    <row r="30" spans="1:2" ht="14.25">
      <c r="A30" s="84" t="s">
        <v>94</v>
      </c>
      <c r="B30" s="83">
        <v>23</v>
      </c>
    </row>
    <row r="31" spans="1:2" ht="14.25">
      <c r="A31" s="84" t="s">
        <v>95</v>
      </c>
      <c r="B31" s="83">
        <v>9</v>
      </c>
    </row>
    <row r="32" spans="1:2" ht="14.25">
      <c r="A32" s="84" t="s">
        <v>96</v>
      </c>
      <c r="B32" s="83">
        <v>96</v>
      </c>
    </row>
    <row r="33" spans="1:2" ht="14.25">
      <c r="A33" s="84" t="s">
        <v>97</v>
      </c>
      <c r="B33" s="83">
        <v>3</v>
      </c>
    </row>
    <row r="34" spans="1:2" ht="14.25">
      <c r="A34" s="84" t="s">
        <v>98</v>
      </c>
      <c r="B34" s="83">
        <v>2229</v>
      </c>
    </row>
    <row r="35" spans="1:2" ht="14.25">
      <c r="A35" s="84" t="s">
        <v>82</v>
      </c>
      <c r="B35" s="83">
        <v>1032</v>
      </c>
    </row>
    <row r="36" spans="1:2" ht="14.25">
      <c r="A36" s="84" t="s">
        <v>83</v>
      </c>
      <c r="B36" s="83">
        <v>264</v>
      </c>
    </row>
    <row r="37" spans="1:2" ht="14.25">
      <c r="A37" s="84" t="s">
        <v>99</v>
      </c>
      <c r="B37" s="83">
        <v>97</v>
      </c>
    </row>
    <row r="38" spans="1:2" ht="14.25">
      <c r="A38" s="84" t="s">
        <v>89</v>
      </c>
      <c r="B38" s="83">
        <v>483</v>
      </c>
    </row>
    <row r="39" spans="1:2" ht="14.25">
      <c r="A39" s="84" t="s">
        <v>100</v>
      </c>
      <c r="B39" s="83">
        <v>353</v>
      </c>
    </row>
    <row r="40" spans="1:2" ht="14.25">
      <c r="A40" s="84" t="s">
        <v>101</v>
      </c>
      <c r="B40" s="83">
        <v>506</v>
      </c>
    </row>
    <row r="41" spans="1:2" ht="14.25">
      <c r="A41" s="84" t="s">
        <v>82</v>
      </c>
      <c r="B41" s="83">
        <v>397</v>
      </c>
    </row>
    <row r="42" spans="1:2" ht="14.25">
      <c r="A42" s="84" t="s">
        <v>102</v>
      </c>
      <c r="B42" s="83">
        <v>33</v>
      </c>
    </row>
    <row r="43" spans="1:2" ht="14.25">
      <c r="A43" s="84" t="s">
        <v>89</v>
      </c>
      <c r="B43" s="83">
        <v>76</v>
      </c>
    </row>
    <row r="44" spans="1:2" ht="14.25">
      <c r="A44" s="84" t="s">
        <v>103</v>
      </c>
      <c r="B44" s="83">
        <v>657</v>
      </c>
    </row>
    <row r="45" spans="1:2" ht="14.25">
      <c r="A45" s="84" t="s">
        <v>82</v>
      </c>
      <c r="B45" s="83">
        <v>262</v>
      </c>
    </row>
    <row r="46" spans="1:2" ht="14.25">
      <c r="A46" s="84" t="s">
        <v>83</v>
      </c>
      <c r="B46" s="83">
        <v>200</v>
      </c>
    </row>
    <row r="47" spans="1:2" ht="14.25">
      <c r="A47" s="84" t="s">
        <v>104</v>
      </c>
      <c r="B47" s="83">
        <v>195</v>
      </c>
    </row>
    <row r="48" spans="1:2" ht="14.25">
      <c r="A48" s="84" t="s">
        <v>105</v>
      </c>
      <c r="B48" s="83">
        <v>898</v>
      </c>
    </row>
    <row r="49" spans="1:2" ht="14.25">
      <c r="A49" s="84" t="s">
        <v>82</v>
      </c>
      <c r="B49" s="83">
        <v>732</v>
      </c>
    </row>
    <row r="50" spans="1:2" ht="14.25">
      <c r="A50" s="84" t="s">
        <v>83</v>
      </c>
      <c r="B50" s="83">
        <v>126</v>
      </c>
    </row>
    <row r="51" spans="1:2" ht="14.25">
      <c r="A51" s="84" t="s">
        <v>89</v>
      </c>
      <c r="B51" s="83">
        <v>40</v>
      </c>
    </row>
    <row r="52" spans="1:2" ht="14.25">
      <c r="A52" s="84" t="s">
        <v>106</v>
      </c>
      <c r="B52" s="83">
        <v>1723</v>
      </c>
    </row>
    <row r="53" spans="1:2" ht="14.25">
      <c r="A53" s="84" t="s">
        <v>82</v>
      </c>
      <c r="B53" s="83">
        <v>1036</v>
      </c>
    </row>
    <row r="54" spans="1:2" ht="14.25">
      <c r="A54" s="84" t="s">
        <v>83</v>
      </c>
      <c r="B54" s="83">
        <v>138</v>
      </c>
    </row>
    <row r="55" spans="1:2" ht="14.25">
      <c r="A55" s="84" t="s">
        <v>107</v>
      </c>
      <c r="B55" s="83">
        <v>267</v>
      </c>
    </row>
    <row r="56" spans="1:2" ht="14.25">
      <c r="A56" s="84" t="s">
        <v>89</v>
      </c>
      <c r="B56" s="83">
        <v>272</v>
      </c>
    </row>
    <row r="57" spans="1:2" ht="14.25">
      <c r="A57" s="84" t="s">
        <v>108</v>
      </c>
      <c r="B57" s="83">
        <v>10</v>
      </c>
    </row>
    <row r="58" spans="1:2" ht="14.25">
      <c r="A58" s="84" t="s">
        <v>109</v>
      </c>
      <c r="B58" s="83">
        <v>3886</v>
      </c>
    </row>
    <row r="59" spans="1:2" ht="14.25">
      <c r="A59" s="84" t="s">
        <v>82</v>
      </c>
      <c r="B59" s="83">
        <v>3466</v>
      </c>
    </row>
    <row r="60" spans="1:2" ht="14.25">
      <c r="A60" s="84" t="s">
        <v>83</v>
      </c>
      <c r="B60" s="83">
        <v>78</v>
      </c>
    </row>
    <row r="61" spans="1:2" ht="14.25">
      <c r="A61" s="84" t="s">
        <v>110</v>
      </c>
      <c r="B61" s="83">
        <v>342</v>
      </c>
    </row>
    <row r="62" spans="1:2" ht="14.25">
      <c r="A62" s="84" t="s">
        <v>111</v>
      </c>
      <c r="B62" s="83">
        <v>118</v>
      </c>
    </row>
    <row r="63" spans="1:2" ht="14.25">
      <c r="A63" s="84" t="s">
        <v>112</v>
      </c>
      <c r="B63" s="83">
        <v>118</v>
      </c>
    </row>
    <row r="64" spans="1:2" ht="14.25">
      <c r="A64" s="84" t="s">
        <v>113</v>
      </c>
      <c r="B64" s="83">
        <v>78</v>
      </c>
    </row>
    <row r="65" spans="1:2" ht="14.25">
      <c r="A65" s="84" t="s">
        <v>82</v>
      </c>
      <c r="B65" s="83">
        <v>78</v>
      </c>
    </row>
    <row r="66" spans="1:2" ht="14.25">
      <c r="A66" s="84" t="s">
        <v>114</v>
      </c>
      <c r="B66" s="83">
        <v>240</v>
      </c>
    </row>
    <row r="67" spans="1:2" ht="14.25">
      <c r="A67" s="84" t="s">
        <v>82</v>
      </c>
      <c r="B67" s="83">
        <v>206</v>
      </c>
    </row>
    <row r="68" spans="1:2" ht="14.25">
      <c r="A68" s="84" t="s">
        <v>83</v>
      </c>
      <c r="B68" s="83">
        <v>34</v>
      </c>
    </row>
    <row r="69" spans="1:2" ht="14.25">
      <c r="A69" s="84" t="s">
        <v>115</v>
      </c>
      <c r="B69" s="83">
        <v>552</v>
      </c>
    </row>
    <row r="70" spans="1:2" ht="14.25">
      <c r="A70" s="84" t="s">
        <v>82</v>
      </c>
      <c r="B70" s="83">
        <v>394</v>
      </c>
    </row>
    <row r="71" spans="1:2" ht="14.25">
      <c r="A71" s="84" t="s">
        <v>83</v>
      </c>
      <c r="B71" s="83">
        <v>130</v>
      </c>
    </row>
    <row r="72" spans="1:2" ht="14.25">
      <c r="A72" s="84" t="s">
        <v>89</v>
      </c>
      <c r="B72" s="83">
        <v>28</v>
      </c>
    </row>
    <row r="73" spans="1:2" ht="14.25">
      <c r="A73" s="84" t="s">
        <v>116</v>
      </c>
      <c r="B73" s="83">
        <v>949</v>
      </c>
    </row>
    <row r="74" spans="1:2" ht="14.25">
      <c r="A74" s="84" t="s">
        <v>82</v>
      </c>
      <c r="B74" s="83">
        <v>478</v>
      </c>
    </row>
    <row r="75" spans="1:2" ht="14.25">
      <c r="A75" s="84" t="s">
        <v>83</v>
      </c>
      <c r="B75" s="83">
        <v>469</v>
      </c>
    </row>
    <row r="76" spans="1:2" ht="14.25">
      <c r="A76" s="84" t="s">
        <v>117</v>
      </c>
      <c r="B76" s="83">
        <v>2</v>
      </c>
    </row>
    <row r="77" spans="1:2" ht="14.25">
      <c r="A77" s="84" t="s">
        <v>118</v>
      </c>
      <c r="B77" s="83">
        <v>724</v>
      </c>
    </row>
    <row r="78" spans="1:2" ht="14.25">
      <c r="A78" s="84" t="s">
        <v>82</v>
      </c>
      <c r="B78" s="83">
        <v>391</v>
      </c>
    </row>
    <row r="79" spans="1:2" ht="14.25">
      <c r="A79" s="84" t="s">
        <v>83</v>
      </c>
      <c r="B79" s="83">
        <v>211</v>
      </c>
    </row>
    <row r="80" spans="1:2" ht="14.25">
      <c r="A80" s="84" t="s">
        <v>89</v>
      </c>
      <c r="B80" s="83">
        <v>122</v>
      </c>
    </row>
    <row r="81" spans="1:2" ht="14.25">
      <c r="A81" s="84" t="s">
        <v>119</v>
      </c>
      <c r="B81" s="83">
        <v>929</v>
      </c>
    </row>
    <row r="82" spans="1:2" ht="14.25">
      <c r="A82" s="84" t="s">
        <v>82</v>
      </c>
      <c r="B82" s="83">
        <v>279</v>
      </c>
    </row>
    <row r="83" spans="1:2" ht="14.25">
      <c r="A83" s="84" t="s">
        <v>83</v>
      </c>
      <c r="B83" s="83">
        <v>413</v>
      </c>
    </row>
    <row r="84" spans="1:2" ht="14.25">
      <c r="A84" s="84" t="s">
        <v>89</v>
      </c>
      <c r="B84" s="83">
        <v>237</v>
      </c>
    </row>
    <row r="85" spans="1:2" ht="14.25">
      <c r="A85" s="84" t="s">
        <v>120</v>
      </c>
      <c r="B85" s="83">
        <v>366</v>
      </c>
    </row>
    <row r="86" spans="1:2" ht="14.25">
      <c r="A86" s="84" t="s">
        <v>82</v>
      </c>
      <c r="B86" s="83">
        <v>254</v>
      </c>
    </row>
    <row r="87" spans="1:2" ht="14.25">
      <c r="A87" s="84" t="s">
        <v>83</v>
      </c>
      <c r="B87" s="83">
        <v>112</v>
      </c>
    </row>
    <row r="88" spans="1:2" ht="14.25">
      <c r="A88" s="84" t="s">
        <v>121</v>
      </c>
      <c r="B88" s="83">
        <v>446</v>
      </c>
    </row>
    <row r="89" spans="1:2" ht="14.25">
      <c r="A89" s="84" t="s">
        <v>82</v>
      </c>
      <c r="B89" s="83">
        <v>366</v>
      </c>
    </row>
    <row r="90" spans="1:2" ht="14.25">
      <c r="A90" s="84" t="s">
        <v>83</v>
      </c>
      <c r="B90" s="83">
        <v>70</v>
      </c>
    </row>
    <row r="91" spans="1:2" ht="14.25">
      <c r="A91" s="84" t="s">
        <v>89</v>
      </c>
      <c r="B91" s="83">
        <v>10</v>
      </c>
    </row>
    <row r="92" spans="1:2" ht="14.25">
      <c r="A92" s="84" t="s">
        <v>122</v>
      </c>
      <c r="B92" s="83">
        <v>401</v>
      </c>
    </row>
    <row r="93" spans="1:2" ht="14.25">
      <c r="A93" s="84" t="s">
        <v>123</v>
      </c>
      <c r="B93" s="83">
        <v>401</v>
      </c>
    </row>
    <row r="94" spans="1:2" ht="14.25">
      <c r="A94" s="84" t="s">
        <v>124</v>
      </c>
      <c r="B94" s="83">
        <f>38530+33</f>
        <v>38563</v>
      </c>
    </row>
    <row r="95" spans="1:2" ht="14.25">
      <c r="A95" s="84" t="s">
        <v>311</v>
      </c>
      <c r="B95" s="83">
        <v>29170</v>
      </c>
    </row>
    <row r="96" spans="1:2" ht="14.25">
      <c r="A96" s="84" t="s">
        <v>82</v>
      </c>
      <c r="B96" s="83">
        <v>18339</v>
      </c>
    </row>
    <row r="97" spans="1:2" ht="14.25">
      <c r="A97" s="84" t="s">
        <v>83</v>
      </c>
      <c r="B97" s="83">
        <v>3456</v>
      </c>
    </row>
    <row r="98" spans="1:2" ht="14.25">
      <c r="A98" s="84" t="s">
        <v>125</v>
      </c>
      <c r="B98" s="83">
        <v>2418</v>
      </c>
    </row>
    <row r="99" spans="1:2" ht="14.25">
      <c r="A99" s="84" t="s">
        <v>126</v>
      </c>
      <c r="B99" s="83">
        <v>538</v>
      </c>
    </row>
    <row r="100" spans="1:2" ht="14.25">
      <c r="A100" s="84" t="s">
        <v>127</v>
      </c>
      <c r="B100" s="83">
        <v>24</v>
      </c>
    </row>
    <row r="101" spans="1:2" ht="14.25">
      <c r="A101" s="84" t="s">
        <v>128</v>
      </c>
      <c r="B101" s="83">
        <v>2</v>
      </c>
    </row>
    <row r="102" spans="1:2" ht="14.25">
      <c r="A102" s="84" t="s">
        <v>129</v>
      </c>
      <c r="B102" s="83">
        <v>94</v>
      </c>
    </row>
    <row r="103" spans="1:2" ht="14.25">
      <c r="A103" s="84" t="s">
        <v>130</v>
      </c>
      <c r="B103" s="83">
        <v>124</v>
      </c>
    </row>
    <row r="104" spans="1:2" ht="14.25">
      <c r="A104" s="84" t="s">
        <v>131</v>
      </c>
      <c r="B104" s="83">
        <v>269</v>
      </c>
    </row>
    <row r="105" spans="1:2" ht="14.25">
      <c r="A105" s="84" t="s">
        <v>132</v>
      </c>
      <c r="B105" s="83">
        <v>123</v>
      </c>
    </row>
    <row r="106" spans="1:2" ht="14.25">
      <c r="A106" s="84" t="s">
        <v>133</v>
      </c>
      <c r="B106" s="83">
        <v>6</v>
      </c>
    </row>
    <row r="107" spans="1:2" ht="14.25">
      <c r="A107" s="84" t="s">
        <v>134</v>
      </c>
      <c r="B107" s="83">
        <v>632</v>
      </c>
    </row>
    <row r="108" spans="1:2" ht="14.25">
      <c r="A108" s="84" t="s">
        <v>99</v>
      </c>
      <c r="B108" s="83">
        <v>1231</v>
      </c>
    </row>
    <row r="109" spans="1:2" ht="14.25">
      <c r="A109" s="84" t="s">
        <v>135</v>
      </c>
      <c r="B109" s="83">
        <f>1881+33</f>
        <v>1914</v>
      </c>
    </row>
    <row r="110" spans="1:2" ht="14.25">
      <c r="A110" s="84" t="s">
        <v>312</v>
      </c>
      <c r="B110" s="83">
        <v>2291</v>
      </c>
    </row>
    <row r="111" spans="1:2" ht="14.25">
      <c r="A111" s="84" t="s">
        <v>82</v>
      </c>
      <c r="B111" s="83">
        <v>1905</v>
      </c>
    </row>
    <row r="112" spans="1:2" ht="14.25">
      <c r="A112" s="84" t="s">
        <v>83</v>
      </c>
      <c r="B112" s="83">
        <v>299</v>
      </c>
    </row>
    <row r="113" spans="1:2" ht="14.25">
      <c r="A113" s="84" t="s">
        <v>89</v>
      </c>
      <c r="B113" s="83">
        <v>79</v>
      </c>
    </row>
    <row r="114" spans="1:2" ht="14.25">
      <c r="A114" s="84" t="s">
        <v>136</v>
      </c>
      <c r="B114" s="83">
        <v>8</v>
      </c>
    </row>
    <row r="115" spans="1:2" ht="14.25">
      <c r="A115" s="84" t="s">
        <v>313</v>
      </c>
      <c r="B115" s="83">
        <v>3721</v>
      </c>
    </row>
    <row r="116" spans="1:2" ht="14.25">
      <c r="A116" s="84" t="s">
        <v>82</v>
      </c>
      <c r="B116" s="83">
        <v>2598</v>
      </c>
    </row>
    <row r="117" spans="1:2" ht="14.25">
      <c r="A117" s="84" t="s">
        <v>83</v>
      </c>
      <c r="B117" s="83">
        <v>511</v>
      </c>
    </row>
    <row r="118" spans="1:2" ht="14.25">
      <c r="A118" s="84" t="s">
        <v>137</v>
      </c>
      <c r="B118" s="83">
        <v>16</v>
      </c>
    </row>
    <row r="119" spans="1:2" ht="14.25">
      <c r="A119" s="84" t="s">
        <v>138</v>
      </c>
      <c r="B119" s="83">
        <v>133</v>
      </c>
    </row>
    <row r="120" spans="1:2" ht="14.25">
      <c r="A120" s="84" t="s">
        <v>89</v>
      </c>
      <c r="B120" s="83">
        <v>343</v>
      </c>
    </row>
    <row r="121" spans="1:2" ht="14.25">
      <c r="A121" s="84" t="s">
        <v>139</v>
      </c>
      <c r="B121" s="83">
        <v>120</v>
      </c>
    </row>
    <row r="122" spans="1:2" ht="14.25">
      <c r="A122" s="84" t="s">
        <v>314</v>
      </c>
      <c r="B122" s="83">
        <v>1287</v>
      </c>
    </row>
    <row r="123" spans="1:2" ht="14.25">
      <c r="A123" s="84" t="s">
        <v>82</v>
      </c>
      <c r="B123" s="83">
        <v>801</v>
      </c>
    </row>
    <row r="124" spans="1:2" ht="14.25">
      <c r="A124" s="84" t="s">
        <v>83</v>
      </c>
      <c r="B124" s="83">
        <v>4</v>
      </c>
    </row>
    <row r="125" spans="1:2" ht="14.25">
      <c r="A125" s="84" t="s">
        <v>140</v>
      </c>
      <c r="B125" s="83">
        <v>316</v>
      </c>
    </row>
    <row r="126" spans="1:2" ht="14.25">
      <c r="A126" s="84" t="s">
        <v>141</v>
      </c>
      <c r="B126" s="83">
        <v>79</v>
      </c>
    </row>
    <row r="127" spans="1:2" ht="14.25">
      <c r="A127" s="84" t="s">
        <v>142</v>
      </c>
      <c r="B127" s="83">
        <v>37</v>
      </c>
    </row>
    <row r="128" spans="1:2" ht="14.25">
      <c r="A128" s="84" t="s">
        <v>143</v>
      </c>
      <c r="B128" s="83">
        <v>50</v>
      </c>
    </row>
    <row r="129" spans="1:2" ht="14.25">
      <c r="A129" s="84" t="s">
        <v>315</v>
      </c>
      <c r="B129" s="83">
        <v>2094</v>
      </c>
    </row>
    <row r="130" spans="1:2" ht="14.25">
      <c r="A130" s="84" t="s">
        <v>144</v>
      </c>
      <c r="B130" s="83">
        <v>2094</v>
      </c>
    </row>
    <row r="131" spans="1:2" ht="14.25">
      <c r="A131" s="84" t="s">
        <v>145</v>
      </c>
      <c r="B131" s="83">
        <v>66057</v>
      </c>
    </row>
    <row r="132" spans="1:2" ht="14.25">
      <c r="A132" s="84" t="s">
        <v>316</v>
      </c>
      <c r="B132" s="83">
        <v>567</v>
      </c>
    </row>
    <row r="133" spans="1:2" ht="14.25">
      <c r="A133" s="84" t="s">
        <v>82</v>
      </c>
      <c r="B133" s="83">
        <v>414</v>
      </c>
    </row>
    <row r="134" spans="1:2" ht="14.25">
      <c r="A134" s="84" t="s">
        <v>83</v>
      </c>
      <c r="B134" s="83">
        <v>153</v>
      </c>
    </row>
    <row r="135" spans="1:2" ht="14.25">
      <c r="A135" s="84" t="s">
        <v>317</v>
      </c>
      <c r="B135" s="83">
        <v>52943</v>
      </c>
    </row>
    <row r="136" spans="1:2" ht="14.25">
      <c r="A136" s="84" t="s">
        <v>146</v>
      </c>
      <c r="B136" s="83">
        <v>6798</v>
      </c>
    </row>
    <row r="137" spans="1:2" ht="14.25">
      <c r="A137" s="84" t="s">
        <v>147</v>
      </c>
      <c r="B137" s="83">
        <v>20768</v>
      </c>
    </row>
    <row r="138" spans="1:2" ht="14.25">
      <c r="A138" s="84" t="s">
        <v>148</v>
      </c>
      <c r="B138" s="83">
        <v>14821</v>
      </c>
    </row>
    <row r="139" spans="1:2" ht="14.25">
      <c r="A139" s="84" t="s">
        <v>149</v>
      </c>
      <c r="B139" s="83">
        <v>10556</v>
      </c>
    </row>
    <row r="140" spans="1:2" ht="14.25">
      <c r="A140" s="84" t="s">
        <v>318</v>
      </c>
      <c r="B140" s="83">
        <v>526</v>
      </c>
    </row>
    <row r="141" spans="1:2" ht="14.25">
      <c r="A141" s="84" t="s">
        <v>150</v>
      </c>
      <c r="B141" s="83">
        <v>526</v>
      </c>
    </row>
    <row r="142" spans="1:2" ht="14.25">
      <c r="A142" s="84" t="s">
        <v>319</v>
      </c>
      <c r="B142" s="83">
        <v>590</v>
      </c>
    </row>
    <row r="143" spans="1:2" ht="14.25">
      <c r="A143" s="84" t="s">
        <v>151</v>
      </c>
      <c r="B143" s="83">
        <v>580</v>
      </c>
    </row>
    <row r="144" spans="1:2" ht="14.25">
      <c r="A144" s="84" t="s">
        <v>152</v>
      </c>
      <c r="B144" s="83">
        <v>10</v>
      </c>
    </row>
    <row r="145" spans="1:2" ht="14.25">
      <c r="A145" s="84" t="s">
        <v>320</v>
      </c>
      <c r="B145" s="83">
        <v>11431</v>
      </c>
    </row>
    <row r="146" spans="1:2" ht="14.25">
      <c r="A146" s="84" t="s">
        <v>153</v>
      </c>
      <c r="B146" s="83">
        <v>5260</v>
      </c>
    </row>
    <row r="147" spans="1:2" ht="14.25">
      <c r="A147" s="84" t="s">
        <v>154</v>
      </c>
      <c r="B147" s="83">
        <v>2000</v>
      </c>
    </row>
    <row r="148" spans="1:2" ht="14.25">
      <c r="A148" s="84" t="s">
        <v>155</v>
      </c>
      <c r="B148" s="83">
        <v>4171</v>
      </c>
    </row>
    <row r="149" spans="1:2" ht="14.25">
      <c r="A149" s="84" t="s">
        <v>156</v>
      </c>
      <c r="B149" s="83">
        <v>10199</v>
      </c>
    </row>
    <row r="150" spans="1:2" ht="14.25">
      <c r="A150" s="84" t="s">
        <v>321</v>
      </c>
      <c r="B150" s="83">
        <v>362</v>
      </c>
    </row>
    <row r="151" spans="1:2" ht="14.25">
      <c r="A151" s="84" t="s">
        <v>82</v>
      </c>
      <c r="B151" s="83">
        <v>297</v>
      </c>
    </row>
    <row r="152" spans="1:2" ht="14.25">
      <c r="A152" s="84" t="s">
        <v>83</v>
      </c>
      <c r="B152" s="83">
        <v>65</v>
      </c>
    </row>
    <row r="153" spans="1:2" ht="14.25">
      <c r="A153" s="84" t="s">
        <v>322</v>
      </c>
      <c r="B153" s="83">
        <v>7549</v>
      </c>
    </row>
    <row r="154" spans="1:2" ht="14.25">
      <c r="A154" s="84" t="s">
        <v>157</v>
      </c>
      <c r="B154" s="83">
        <v>7549</v>
      </c>
    </row>
    <row r="155" spans="1:2" ht="14.25">
      <c r="A155" s="84" t="s">
        <v>323</v>
      </c>
      <c r="B155" s="83">
        <v>183</v>
      </c>
    </row>
    <row r="156" spans="1:2" ht="14.25">
      <c r="A156" s="84" t="s">
        <v>158</v>
      </c>
      <c r="B156" s="83">
        <v>152</v>
      </c>
    </row>
    <row r="157" spans="1:2" ht="14.25">
      <c r="A157" s="84" t="s">
        <v>159</v>
      </c>
      <c r="B157" s="83">
        <v>2</v>
      </c>
    </row>
    <row r="158" spans="1:2" ht="14.25">
      <c r="A158" s="84" t="s">
        <v>160</v>
      </c>
      <c r="B158" s="83">
        <v>29</v>
      </c>
    </row>
    <row r="159" spans="1:2" ht="14.25">
      <c r="A159" s="84" t="s">
        <v>324</v>
      </c>
      <c r="B159" s="83">
        <v>2105</v>
      </c>
    </row>
    <row r="160" spans="1:2" ht="14.25">
      <c r="A160" s="84" t="s">
        <v>161</v>
      </c>
      <c r="B160" s="83">
        <f>319+1786</f>
        <v>2105</v>
      </c>
    </row>
    <row r="161" spans="1:2" ht="14.25">
      <c r="A161" s="84" t="s">
        <v>162</v>
      </c>
      <c r="B161" s="83">
        <v>6459</v>
      </c>
    </row>
    <row r="162" spans="1:2" ht="14.25">
      <c r="A162" s="84" t="s">
        <v>325</v>
      </c>
      <c r="B162" s="83">
        <v>6175</v>
      </c>
    </row>
    <row r="163" spans="1:2" ht="14.25">
      <c r="A163" s="84" t="s">
        <v>82</v>
      </c>
      <c r="B163" s="83">
        <v>240</v>
      </c>
    </row>
    <row r="164" spans="1:2" ht="14.25">
      <c r="A164" s="84" t="s">
        <v>83</v>
      </c>
      <c r="B164" s="83">
        <v>64</v>
      </c>
    </row>
    <row r="165" spans="1:2" ht="14.25">
      <c r="A165" s="84" t="s">
        <v>163</v>
      </c>
      <c r="B165" s="83">
        <v>82</v>
      </c>
    </row>
    <row r="166" spans="1:2" ht="14.25">
      <c r="A166" s="84" t="s">
        <v>164</v>
      </c>
      <c r="B166" s="83">
        <v>2352</v>
      </c>
    </row>
    <row r="167" spans="1:2" ht="14.25">
      <c r="A167" s="84" t="s">
        <v>165</v>
      </c>
      <c r="B167" s="83">
        <v>215</v>
      </c>
    </row>
    <row r="168" spans="1:2" ht="14.25">
      <c r="A168" s="84" t="s">
        <v>166</v>
      </c>
      <c r="B168" s="83">
        <v>3222</v>
      </c>
    </row>
    <row r="169" spans="1:2" ht="14.25">
      <c r="A169" s="84" t="s">
        <v>326</v>
      </c>
      <c r="B169" s="83">
        <v>43</v>
      </c>
    </row>
    <row r="170" spans="1:2" ht="14.25">
      <c r="A170" s="84" t="s">
        <v>167</v>
      </c>
      <c r="B170" s="83">
        <v>43</v>
      </c>
    </row>
    <row r="171" spans="1:2" ht="14.25">
      <c r="A171" s="84" t="s">
        <v>327</v>
      </c>
      <c r="B171" s="83">
        <v>131</v>
      </c>
    </row>
    <row r="172" spans="1:2" ht="14.25">
      <c r="A172" s="84" t="s">
        <v>168</v>
      </c>
      <c r="B172" s="83">
        <v>131</v>
      </c>
    </row>
    <row r="173" spans="1:2" ht="14.25">
      <c r="A173" s="84" t="s">
        <v>328</v>
      </c>
      <c r="B173" s="83">
        <v>110</v>
      </c>
    </row>
    <row r="174" spans="1:2" ht="14.25">
      <c r="A174" s="84" t="s">
        <v>83</v>
      </c>
      <c r="B174" s="83">
        <v>110</v>
      </c>
    </row>
    <row r="175" spans="1:2" ht="14.25">
      <c r="A175" s="84" t="s">
        <v>169</v>
      </c>
      <c r="B175" s="83">
        <v>58064</v>
      </c>
    </row>
    <row r="176" spans="1:2" ht="14.25">
      <c r="A176" s="84" t="s">
        <v>170</v>
      </c>
      <c r="B176" s="83">
        <v>7180</v>
      </c>
    </row>
    <row r="177" spans="1:2" ht="14.25">
      <c r="A177" s="84" t="s">
        <v>82</v>
      </c>
      <c r="B177" s="83">
        <v>1213</v>
      </c>
    </row>
    <row r="178" spans="1:2" ht="14.25">
      <c r="A178" s="84" t="s">
        <v>83</v>
      </c>
      <c r="B178" s="83">
        <v>286</v>
      </c>
    </row>
    <row r="179" spans="1:2" ht="14.25">
      <c r="A179" s="84" t="s">
        <v>171</v>
      </c>
      <c r="B179" s="83">
        <v>5</v>
      </c>
    </row>
    <row r="180" spans="1:2" ht="14.25">
      <c r="A180" s="84" t="s">
        <v>172</v>
      </c>
      <c r="B180" s="83">
        <v>4</v>
      </c>
    </row>
    <row r="181" spans="1:2" ht="14.25">
      <c r="A181" s="84" t="s">
        <v>173</v>
      </c>
      <c r="B181" s="83">
        <v>1</v>
      </c>
    </row>
    <row r="182" spans="1:2" ht="14.25">
      <c r="A182" s="84" t="s">
        <v>174</v>
      </c>
      <c r="B182" s="83">
        <v>5671</v>
      </c>
    </row>
    <row r="183" spans="1:2" ht="14.25">
      <c r="A183" s="84" t="s">
        <v>175</v>
      </c>
      <c r="B183" s="83">
        <v>2470</v>
      </c>
    </row>
    <row r="184" spans="1:2" ht="14.25">
      <c r="A184" s="84" t="s">
        <v>82</v>
      </c>
      <c r="B184" s="83">
        <v>418</v>
      </c>
    </row>
    <row r="185" spans="1:2" ht="14.25">
      <c r="A185" s="84" t="s">
        <v>83</v>
      </c>
      <c r="B185" s="83">
        <v>11</v>
      </c>
    </row>
    <row r="186" spans="1:2" ht="14.25">
      <c r="A186" s="84" t="s">
        <v>176</v>
      </c>
      <c r="B186" s="83">
        <v>247</v>
      </c>
    </row>
    <row r="187" spans="1:2" ht="14.25">
      <c r="A187" s="84" t="s">
        <v>177</v>
      </c>
      <c r="B187" s="83">
        <v>95</v>
      </c>
    </row>
    <row r="188" spans="1:2" ht="14.25">
      <c r="A188" s="84" t="s">
        <v>178</v>
      </c>
      <c r="B188" s="83">
        <v>592</v>
      </c>
    </row>
    <row r="189" spans="1:2" ht="14.25">
      <c r="A189" s="84" t="s">
        <v>179</v>
      </c>
      <c r="B189" s="83">
        <v>40</v>
      </c>
    </row>
    <row r="190" spans="1:2" ht="14.25">
      <c r="A190" s="84" t="s">
        <v>180</v>
      </c>
      <c r="B190" s="83">
        <v>735</v>
      </c>
    </row>
    <row r="191" spans="1:2" ht="14.25">
      <c r="A191" s="84" t="s">
        <v>181</v>
      </c>
      <c r="B191" s="83">
        <v>332</v>
      </c>
    </row>
    <row r="192" spans="1:2" ht="14.25">
      <c r="A192" s="84" t="s">
        <v>182</v>
      </c>
      <c r="B192" s="83">
        <v>31270</v>
      </c>
    </row>
    <row r="193" spans="1:2" ht="14.25">
      <c r="A193" s="84" t="s">
        <v>183</v>
      </c>
      <c r="B193" s="83">
        <v>7275</v>
      </c>
    </row>
    <row r="194" spans="1:2" ht="14.25">
      <c r="A194" s="84" t="s">
        <v>184</v>
      </c>
      <c r="B194" s="83">
        <v>17191</v>
      </c>
    </row>
    <row r="195" spans="1:2" ht="14.25">
      <c r="A195" s="84" t="s">
        <v>185</v>
      </c>
      <c r="B195" s="83">
        <v>40</v>
      </c>
    </row>
    <row r="196" spans="1:2" ht="14.25">
      <c r="A196" s="84" t="s">
        <v>186</v>
      </c>
      <c r="B196" s="83">
        <v>1500</v>
      </c>
    </row>
    <row r="197" spans="1:2" ht="14.25">
      <c r="A197" s="84" t="s">
        <v>187</v>
      </c>
      <c r="B197" s="83">
        <v>600</v>
      </c>
    </row>
    <row r="198" spans="1:2" ht="14.25">
      <c r="A198" s="84" t="s">
        <v>188</v>
      </c>
      <c r="B198" s="83">
        <v>3179</v>
      </c>
    </row>
    <row r="199" spans="1:2" ht="14.25">
      <c r="A199" s="84" t="s">
        <v>189</v>
      </c>
      <c r="B199" s="83">
        <v>1485</v>
      </c>
    </row>
    <row r="200" spans="1:2" ht="14.25">
      <c r="A200" s="84" t="s">
        <v>190</v>
      </c>
      <c r="B200" s="83">
        <v>4236</v>
      </c>
    </row>
    <row r="201" spans="1:2" ht="14.25">
      <c r="A201" s="84" t="s">
        <v>191</v>
      </c>
      <c r="B201" s="83">
        <v>80</v>
      </c>
    </row>
    <row r="202" spans="1:2" ht="14.25">
      <c r="A202" s="84" t="s">
        <v>192</v>
      </c>
      <c r="B202" s="83">
        <v>1110</v>
      </c>
    </row>
    <row r="203" spans="1:2" ht="14.25">
      <c r="A203" s="84" t="s">
        <v>193</v>
      </c>
      <c r="B203" s="83">
        <v>2584</v>
      </c>
    </row>
    <row r="204" spans="1:2" ht="14.25">
      <c r="A204" s="84" t="s">
        <v>194</v>
      </c>
      <c r="B204" s="83">
        <v>462</v>
      </c>
    </row>
    <row r="205" spans="1:2" ht="14.25">
      <c r="A205" s="84" t="s">
        <v>195</v>
      </c>
      <c r="B205" s="83">
        <v>1202</v>
      </c>
    </row>
    <row r="206" spans="1:2" ht="14.25">
      <c r="A206" s="84" t="s">
        <v>196</v>
      </c>
      <c r="B206" s="83">
        <v>36</v>
      </c>
    </row>
    <row r="207" spans="1:2" ht="14.25">
      <c r="A207" s="84" t="s">
        <v>197</v>
      </c>
      <c r="B207" s="83">
        <v>527</v>
      </c>
    </row>
    <row r="208" spans="1:2" ht="14.25">
      <c r="A208" s="84" t="s">
        <v>198</v>
      </c>
      <c r="B208" s="83">
        <v>74</v>
      </c>
    </row>
    <row r="209" spans="1:2" ht="14.25">
      <c r="A209" s="84" t="s">
        <v>199</v>
      </c>
      <c r="B209" s="83">
        <v>502</v>
      </c>
    </row>
    <row r="210" spans="1:2" ht="14.25">
      <c r="A210" s="84" t="s">
        <v>200</v>
      </c>
      <c r="B210" s="83">
        <v>63</v>
      </c>
    </row>
    <row r="211" spans="1:2" ht="14.25">
      <c r="A211" s="84" t="s">
        <v>201</v>
      </c>
      <c r="B211" s="83">
        <v>1163</v>
      </c>
    </row>
    <row r="212" spans="1:2" ht="14.25">
      <c r="A212" s="84" t="s">
        <v>202</v>
      </c>
      <c r="B212" s="83">
        <v>305</v>
      </c>
    </row>
    <row r="213" spans="1:2" ht="14.25">
      <c r="A213" s="84" t="s">
        <v>203</v>
      </c>
      <c r="B213" s="83">
        <v>730</v>
      </c>
    </row>
    <row r="214" spans="1:2" ht="14.25">
      <c r="A214" s="84" t="s">
        <v>204</v>
      </c>
      <c r="B214" s="83">
        <v>128</v>
      </c>
    </row>
    <row r="215" spans="1:2" ht="14.25">
      <c r="A215" s="84" t="s">
        <v>205</v>
      </c>
      <c r="B215" s="83">
        <v>2450</v>
      </c>
    </row>
    <row r="216" spans="1:2" ht="14.25">
      <c r="A216" s="84" t="s">
        <v>206</v>
      </c>
      <c r="B216" s="83">
        <v>2380</v>
      </c>
    </row>
    <row r="217" spans="1:2" ht="14.25">
      <c r="A217" s="84" t="s">
        <v>207</v>
      </c>
      <c r="B217" s="83">
        <v>70</v>
      </c>
    </row>
    <row r="218" spans="1:2" ht="14.25">
      <c r="A218" s="84" t="s">
        <v>208</v>
      </c>
      <c r="B218" s="83">
        <v>4588</v>
      </c>
    </row>
    <row r="219" spans="1:2" ht="14.25">
      <c r="A219" s="84" t="s">
        <v>82</v>
      </c>
      <c r="B219" s="83">
        <v>206</v>
      </c>
    </row>
    <row r="220" spans="1:2" ht="14.25">
      <c r="A220" s="84" t="s">
        <v>83</v>
      </c>
      <c r="B220" s="83">
        <v>9</v>
      </c>
    </row>
    <row r="221" spans="1:2" ht="14.25">
      <c r="A221" s="84" t="s">
        <v>209</v>
      </c>
      <c r="B221" s="83">
        <v>521</v>
      </c>
    </row>
    <row r="222" spans="1:2" ht="14.25">
      <c r="A222" s="84" t="s">
        <v>210</v>
      </c>
      <c r="B222" s="83">
        <v>382</v>
      </c>
    </row>
    <row r="223" spans="1:2" ht="14.25">
      <c r="A223" s="84" t="s">
        <v>211</v>
      </c>
      <c r="B223" s="83">
        <v>76</v>
      </c>
    </row>
    <row r="224" spans="1:2" ht="14.25">
      <c r="A224" s="84" t="s">
        <v>212</v>
      </c>
      <c r="B224" s="83">
        <v>3394</v>
      </c>
    </row>
    <row r="225" spans="1:2" ht="14.25">
      <c r="A225" s="84" t="s">
        <v>213</v>
      </c>
      <c r="B225" s="83">
        <v>90</v>
      </c>
    </row>
    <row r="226" spans="1:2" ht="14.25">
      <c r="A226" s="84" t="s">
        <v>82</v>
      </c>
      <c r="B226" s="83">
        <v>67</v>
      </c>
    </row>
    <row r="227" spans="1:2" ht="14.25">
      <c r="A227" s="84" t="s">
        <v>83</v>
      </c>
      <c r="B227" s="83">
        <v>23</v>
      </c>
    </row>
    <row r="228" spans="1:2" ht="14.25">
      <c r="A228" s="84" t="s">
        <v>214</v>
      </c>
      <c r="B228" s="83">
        <v>1710</v>
      </c>
    </row>
    <row r="229" spans="1:2" ht="14.25">
      <c r="A229" s="84" t="s">
        <v>215</v>
      </c>
      <c r="B229" s="83">
        <v>1710</v>
      </c>
    </row>
    <row r="230" spans="1:2" ht="14.25">
      <c r="A230" s="84" t="s">
        <v>216</v>
      </c>
      <c r="B230" s="83">
        <v>593</v>
      </c>
    </row>
    <row r="231" spans="1:2" ht="14.25">
      <c r="A231" s="84" t="s">
        <v>217</v>
      </c>
      <c r="B231" s="83">
        <v>590</v>
      </c>
    </row>
    <row r="232" spans="1:2" ht="14.25">
      <c r="A232" s="84" t="s">
        <v>218</v>
      </c>
      <c r="B232" s="83">
        <v>3</v>
      </c>
    </row>
    <row r="233" spans="1:2" ht="14.25">
      <c r="A233" s="84" t="s">
        <v>219</v>
      </c>
      <c r="B233" s="83">
        <v>145</v>
      </c>
    </row>
    <row r="234" spans="1:2" ht="14.25">
      <c r="A234" s="84" t="s">
        <v>220</v>
      </c>
      <c r="B234" s="83">
        <v>145</v>
      </c>
    </row>
    <row r="235" spans="1:2" ht="14.25">
      <c r="A235" s="84" t="s">
        <v>221</v>
      </c>
      <c r="B235" s="83">
        <v>967</v>
      </c>
    </row>
    <row r="236" spans="1:2" ht="14.25">
      <c r="A236" s="84" t="s">
        <v>222</v>
      </c>
      <c r="B236" s="83">
        <v>967</v>
      </c>
    </row>
    <row r="237" spans="1:2" ht="14.25">
      <c r="A237" s="84" t="s">
        <v>223</v>
      </c>
      <c r="B237" s="83">
        <v>18984</v>
      </c>
    </row>
    <row r="238" spans="1:2" ht="14.25">
      <c r="A238" s="84" t="s">
        <v>224</v>
      </c>
      <c r="B238" s="83">
        <v>3961</v>
      </c>
    </row>
    <row r="239" spans="1:2" ht="14.25">
      <c r="A239" s="84" t="s">
        <v>82</v>
      </c>
      <c r="B239" s="83">
        <v>752</v>
      </c>
    </row>
    <row r="240" spans="1:2" ht="14.25">
      <c r="A240" s="84" t="s">
        <v>83</v>
      </c>
      <c r="B240" s="83">
        <v>3129</v>
      </c>
    </row>
    <row r="241" spans="1:2" ht="14.25">
      <c r="A241" s="84" t="s">
        <v>225</v>
      </c>
      <c r="B241" s="83">
        <v>80</v>
      </c>
    </row>
    <row r="242" spans="1:2" ht="14.25">
      <c r="A242" s="84" t="s">
        <v>226</v>
      </c>
      <c r="B242" s="83">
        <v>476</v>
      </c>
    </row>
    <row r="243" spans="1:2" ht="14.25">
      <c r="A243" s="84" t="s">
        <v>227</v>
      </c>
      <c r="B243" s="83">
        <v>476</v>
      </c>
    </row>
    <row r="244" spans="1:2" ht="14.25">
      <c r="A244" s="84" t="s">
        <v>228</v>
      </c>
      <c r="B244" s="83">
        <v>2004</v>
      </c>
    </row>
    <row r="245" spans="1:2" ht="14.25">
      <c r="A245" s="84" t="s">
        <v>229</v>
      </c>
      <c r="B245" s="83">
        <v>1050</v>
      </c>
    </row>
    <row r="246" spans="1:2" ht="14.25">
      <c r="A246" s="84" t="s">
        <v>230</v>
      </c>
      <c r="B246" s="83">
        <v>954</v>
      </c>
    </row>
    <row r="247" spans="1:2" ht="14.25">
      <c r="A247" s="84" t="s">
        <v>231</v>
      </c>
      <c r="B247" s="83">
        <v>3126</v>
      </c>
    </row>
    <row r="248" spans="1:2" ht="14.25">
      <c r="A248" s="84" t="s">
        <v>232</v>
      </c>
      <c r="B248" s="83">
        <v>772</v>
      </c>
    </row>
    <row r="249" spans="1:2" ht="14.25">
      <c r="A249" s="84" t="s">
        <v>233</v>
      </c>
      <c r="B249" s="83">
        <v>459</v>
      </c>
    </row>
    <row r="250" spans="1:2" ht="14.25">
      <c r="A250" s="84" t="s">
        <v>234</v>
      </c>
      <c r="B250" s="83">
        <v>40</v>
      </c>
    </row>
    <row r="251" spans="1:2" ht="14.25">
      <c r="A251" s="84" t="s">
        <v>235</v>
      </c>
      <c r="B251" s="83">
        <v>1627</v>
      </c>
    </row>
    <row r="252" spans="1:2" ht="14.25">
      <c r="A252" s="84" t="s">
        <v>236</v>
      </c>
      <c r="B252" s="83">
        <v>228</v>
      </c>
    </row>
    <row r="253" spans="1:2" ht="14.25">
      <c r="A253" s="84" t="s">
        <v>237</v>
      </c>
      <c r="B253" s="83">
        <v>8205</v>
      </c>
    </row>
    <row r="254" spans="1:2" ht="14.25">
      <c r="A254" s="84" t="s">
        <v>238</v>
      </c>
      <c r="B254" s="83">
        <v>2457</v>
      </c>
    </row>
    <row r="255" spans="1:2" ht="14.25">
      <c r="A255" s="84" t="s">
        <v>239</v>
      </c>
      <c r="B255" s="83">
        <v>1818</v>
      </c>
    </row>
    <row r="256" spans="1:2" ht="14.25">
      <c r="A256" s="84" t="s">
        <v>240</v>
      </c>
      <c r="B256" s="83">
        <v>3900</v>
      </c>
    </row>
    <row r="257" spans="1:2" ht="14.25">
      <c r="A257" s="84" t="s">
        <v>241</v>
      </c>
      <c r="B257" s="83">
        <v>30</v>
      </c>
    </row>
    <row r="258" spans="1:2" ht="14.25">
      <c r="A258" s="84" t="s">
        <v>242</v>
      </c>
      <c r="B258" s="83">
        <v>252</v>
      </c>
    </row>
    <row r="259" spans="1:2" ht="14.25">
      <c r="A259" s="84" t="s">
        <v>243</v>
      </c>
      <c r="B259" s="83">
        <v>252</v>
      </c>
    </row>
    <row r="260" spans="1:2" ht="14.25">
      <c r="A260" s="84" t="s">
        <v>244</v>
      </c>
      <c r="B260" s="83">
        <v>681</v>
      </c>
    </row>
    <row r="261" spans="1:2" ht="14.25">
      <c r="A261" s="84" t="s">
        <v>82</v>
      </c>
      <c r="B261" s="83">
        <v>292</v>
      </c>
    </row>
    <row r="262" spans="1:2" ht="14.25">
      <c r="A262" s="84" t="s">
        <v>245</v>
      </c>
      <c r="B262" s="83">
        <v>389</v>
      </c>
    </row>
    <row r="263" spans="1:2" ht="14.25">
      <c r="A263" s="84" t="s">
        <v>246</v>
      </c>
      <c r="B263" s="83">
        <v>279</v>
      </c>
    </row>
    <row r="264" spans="1:2" ht="14.25">
      <c r="A264" s="84" t="s">
        <v>247</v>
      </c>
      <c r="B264" s="83">
        <v>279</v>
      </c>
    </row>
    <row r="265" spans="1:2" ht="14.25">
      <c r="A265" s="84" t="s">
        <v>248</v>
      </c>
      <c r="B265" s="83">
        <v>58539</v>
      </c>
    </row>
    <row r="266" spans="1:2" ht="14.25">
      <c r="A266" s="84" t="s">
        <v>249</v>
      </c>
      <c r="B266" s="83">
        <v>28182</v>
      </c>
    </row>
    <row r="267" spans="1:2" ht="14.25">
      <c r="A267" s="84" t="s">
        <v>82</v>
      </c>
      <c r="B267" s="83">
        <v>4646</v>
      </c>
    </row>
    <row r="268" spans="1:2" ht="14.25">
      <c r="A268" s="84" t="s">
        <v>83</v>
      </c>
      <c r="B268" s="83">
        <v>37</v>
      </c>
    </row>
    <row r="269" spans="1:2" ht="14.25">
      <c r="A269" s="84" t="s">
        <v>250</v>
      </c>
      <c r="B269" s="83">
        <v>918</v>
      </c>
    </row>
    <row r="270" spans="1:2" ht="14.25">
      <c r="A270" s="84" t="s">
        <v>251</v>
      </c>
      <c r="B270" s="83">
        <v>26</v>
      </c>
    </row>
    <row r="271" spans="1:2" ht="14.25">
      <c r="A271" s="84" t="s">
        <v>252</v>
      </c>
      <c r="B271" s="83">
        <v>22555</v>
      </c>
    </row>
    <row r="272" spans="1:2" ht="14.25">
      <c r="A272" s="84" t="s">
        <v>253</v>
      </c>
      <c r="B272" s="83">
        <v>10121</v>
      </c>
    </row>
    <row r="273" spans="1:2" ht="14.25">
      <c r="A273" s="84" t="s">
        <v>254</v>
      </c>
      <c r="B273" s="83">
        <v>375</v>
      </c>
    </row>
    <row r="274" spans="1:2" ht="14.25">
      <c r="A274" s="84" t="s">
        <v>255</v>
      </c>
      <c r="B274" s="83">
        <f>11532-1786</f>
        <v>9746</v>
      </c>
    </row>
    <row r="275" spans="1:2" ht="14.25">
      <c r="A275" s="84" t="s">
        <v>256</v>
      </c>
      <c r="B275" s="83">
        <v>15555</v>
      </c>
    </row>
    <row r="276" spans="1:2" ht="14.25">
      <c r="A276" s="84" t="s">
        <v>257</v>
      </c>
      <c r="B276" s="83">
        <v>15555</v>
      </c>
    </row>
    <row r="277" spans="1:2" ht="14.25">
      <c r="A277" s="84" t="s">
        <v>258</v>
      </c>
      <c r="B277" s="83">
        <v>4681</v>
      </c>
    </row>
    <row r="278" spans="1:2" ht="14.25">
      <c r="A278" s="84" t="s">
        <v>259</v>
      </c>
      <c r="B278" s="83">
        <v>4681</v>
      </c>
    </row>
    <row r="279" spans="1:2" ht="14.25">
      <c r="A279" s="84" t="s">
        <v>260</v>
      </c>
      <c r="B279" s="83">
        <v>2155</v>
      </c>
    </row>
    <row r="280" spans="1:2" ht="14.25">
      <c r="A280" s="84" t="s">
        <v>261</v>
      </c>
      <c r="B280" s="83">
        <v>72</v>
      </c>
    </row>
    <row r="281" spans="1:2" ht="14.25">
      <c r="A281" s="84" t="s">
        <v>89</v>
      </c>
      <c r="B281" s="83">
        <v>36</v>
      </c>
    </row>
    <row r="282" spans="1:2" ht="14.25">
      <c r="A282" s="84" t="s">
        <v>262</v>
      </c>
      <c r="B282" s="83">
        <v>36</v>
      </c>
    </row>
    <row r="283" spans="1:2" ht="14.25">
      <c r="A283" s="84" t="s">
        <v>263</v>
      </c>
      <c r="B283" s="83">
        <v>2083</v>
      </c>
    </row>
    <row r="284" spans="1:2" ht="14.25">
      <c r="A284" s="84" t="s">
        <v>264</v>
      </c>
      <c r="B284" s="83">
        <v>2083</v>
      </c>
    </row>
    <row r="285" spans="1:2" ht="14.25">
      <c r="A285" s="84" t="s">
        <v>265</v>
      </c>
      <c r="B285" s="83">
        <v>1681</v>
      </c>
    </row>
    <row r="286" spans="1:2" ht="14.25">
      <c r="A286" s="84" t="s">
        <v>266</v>
      </c>
      <c r="B286" s="83">
        <v>536</v>
      </c>
    </row>
    <row r="287" spans="1:2" ht="14.25">
      <c r="A287" s="84" t="s">
        <v>82</v>
      </c>
      <c r="B287" s="83">
        <v>417</v>
      </c>
    </row>
    <row r="288" spans="1:2" ht="14.25">
      <c r="A288" s="84" t="s">
        <v>83</v>
      </c>
      <c r="B288" s="83">
        <v>119</v>
      </c>
    </row>
    <row r="289" spans="1:2" ht="14.25">
      <c r="A289" s="84" t="s">
        <v>267</v>
      </c>
      <c r="B289" s="83">
        <v>1145</v>
      </c>
    </row>
    <row r="290" spans="1:2" ht="14.25">
      <c r="A290" s="84" t="s">
        <v>268</v>
      </c>
      <c r="B290" s="83">
        <v>1145</v>
      </c>
    </row>
    <row r="291" spans="1:2" ht="14.25">
      <c r="A291" s="84" t="s">
        <v>269</v>
      </c>
      <c r="B291" s="83">
        <v>3276</v>
      </c>
    </row>
    <row r="292" spans="1:2" ht="14.25">
      <c r="A292" s="84" t="s">
        <v>270</v>
      </c>
      <c r="B292" s="83">
        <v>3276</v>
      </c>
    </row>
    <row r="293" spans="1:2" ht="14.25">
      <c r="A293" s="84" t="s">
        <v>271</v>
      </c>
      <c r="B293" s="83">
        <v>698</v>
      </c>
    </row>
    <row r="294" spans="1:2" ht="14.25">
      <c r="A294" s="84" t="s">
        <v>272</v>
      </c>
      <c r="B294" s="83">
        <v>698</v>
      </c>
    </row>
    <row r="295" spans="1:2" ht="14.25">
      <c r="A295" s="84" t="s">
        <v>82</v>
      </c>
      <c r="B295" s="83">
        <v>530</v>
      </c>
    </row>
    <row r="296" spans="1:2" ht="14.25">
      <c r="A296" s="84" t="s">
        <v>83</v>
      </c>
      <c r="B296" s="83">
        <v>168</v>
      </c>
    </row>
    <row r="297" spans="1:2" ht="14.25">
      <c r="A297" s="84" t="s">
        <v>273</v>
      </c>
      <c r="B297" s="83">
        <v>7191</v>
      </c>
    </row>
    <row r="298" spans="1:2" ht="14.25">
      <c r="A298" s="84" t="s">
        <v>274</v>
      </c>
      <c r="B298" s="83">
        <v>7191</v>
      </c>
    </row>
    <row r="299" spans="1:2" ht="14.25">
      <c r="A299" s="84" t="s">
        <v>275</v>
      </c>
      <c r="B299" s="83">
        <v>5026</v>
      </c>
    </row>
    <row r="300" spans="1:2" ht="14.25">
      <c r="A300" s="84" t="s">
        <v>276</v>
      </c>
      <c r="B300" s="83">
        <v>2165</v>
      </c>
    </row>
    <row r="301" spans="1:2" ht="14.25">
      <c r="A301" s="84" t="s">
        <v>277</v>
      </c>
      <c r="B301" s="83">
        <v>0</v>
      </c>
    </row>
    <row r="302" spans="1:2" ht="14.25">
      <c r="A302" s="84" t="s">
        <v>278</v>
      </c>
      <c r="B302" s="83">
        <v>1708</v>
      </c>
    </row>
    <row r="303" spans="1:2" ht="14.25">
      <c r="A303" s="84" t="s">
        <v>279</v>
      </c>
      <c r="B303" s="83">
        <v>256</v>
      </c>
    </row>
    <row r="304" spans="1:2" ht="14.25">
      <c r="A304" s="84" t="s">
        <v>280</v>
      </c>
      <c r="B304" s="83">
        <v>1452</v>
      </c>
    </row>
    <row r="305" spans="1:2" ht="14.25">
      <c r="A305" s="84" t="s">
        <v>281</v>
      </c>
      <c r="B305" s="83">
        <v>1452</v>
      </c>
    </row>
    <row r="306" spans="1:2" ht="14.25">
      <c r="A306" s="84" t="s">
        <v>310</v>
      </c>
      <c r="B306" s="83">
        <v>2702</v>
      </c>
    </row>
    <row r="307" spans="1:2" ht="14.25">
      <c r="A307" s="84" t="s">
        <v>282</v>
      </c>
      <c r="B307" s="83">
        <v>2702</v>
      </c>
    </row>
    <row r="308" spans="1:2" ht="14.25">
      <c r="A308" s="84" t="s">
        <v>309</v>
      </c>
      <c r="B308" s="83">
        <v>89</v>
      </c>
    </row>
    <row r="309" spans="1:2" ht="14.25">
      <c r="A309" s="84" t="s">
        <v>283</v>
      </c>
      <c r="B309" s="83">
        <v>89</v>
      </c>
    </row>
  </sheetData>
  <mergeCells count="3">
    <mergeCell ref="A4:A5"/>
    <mergeCell ref="A2:B2"/>
    <mergeCell ref="B4:B5"/>
  </mergeCells>
  <phoneticPr fontId="1" type="noConversion"/>
  <printOptions horizontalCentered="1"/>
  <pageMargins left="0.70866141732283472" right="0.70866141732283472" top="0.55000000000000004" bottom="0.48" header="0.31496062992125984" footer="0.31496062992125984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showGridLines="0" showZeros="0" workbookViewId="0">
      <pane xSplit="1" ySplit="4" topLeftCell="B5" activePane="bottomRight" state="frozen"/>
      <selection activeCell="D24" activeCellId="1" sqref="D5 D24:D25"/>
      <selection pane="topRight" activeCell="D24" activeCellId="1" sqref="D5 D24:D25"/>
      <selection pane="bottomLeft" activeCell="D24" activeCellId="1" sqref="D5 D24:D25"/>
      <selection pane="bottomRight" activeCell="D11" sqref="D11:D12"/>
    </sheetView>
  </sheetViews>
  <sheetFormatPr defaultRowHeight="14.25"/>
  <cols>
    <col min="1" max="1" width="49.5" style="33" customWidth="1"/>
    <col min="2" max="2" width="11.125" style="33" customWidth="1"/>
    <col min="3" max="3" width="11.75" style="33" customWidth="1"/>
    <col min="4" max="4" width="11" style="33" customWidth="1"/>
    <col min="5" max="5" width="11.125" style="34" customWidth="1"/>
    <col min="6" max="6" width="12.875" style="35" customWidth="1"/>
    <col min="7" max="16384" width="9" style="35"/>
  </cols>
  <sheetData>
    <row r="1" spans="1:5" ht="27.75" customHeight="1">
      <c r="A1" s="32" t="s">
        <v>77</v>
      </c>
    </row>
    <row r="2" spans="1:5" ht="42" customHeight="1">
      <c r="A2" s="109" t="s">
        <v>332</v>
      </c>
      <c r="B2" s="109"/>
      <c r="C2" s="109"/>
      <c r="D2" s="109"/>
      <c r="E2" s="109"/>
    </row>
    <row r="3" spans="1:5" s="39" customFormat="1" ht="27.75" customHeight="1">
      <c r="A3" s="36" t="s">
        <v>39</v>
      </c>
      <c r="B3" s="37"/>
      <c r="C3" s="37"/>
      <c r="D3" s="37"/>
      <c r="E3" s="38" t="s">
        <v>8</v>
      </c>
    </row>
    <row r="4" spans="1:5" s="39" customFormat="1" ht="33" customHeight="1">
      <c r="A4" s="40" t="s">
        <v>30</v>
      </c>
      <c r="B4" s="41" t="s">
        <v>40</v>
      </c>
      <c r="C4" s="42" t="s">
        <v>41</v>
      </c>
      <c r="D4" s="42" t="s">
        <v>2</v>
      </c>
      <c r="E4" s="16" t="s">
        <v>13</v>
      </c>
    </row>
    <row r="5" spans="1:5" s="46" customFormat="1" ht="32.25" customHeight="1">
      <c r="A5" s="43" t="s">
        <v>31</v>
      </c>
      <c r="B5" s="44">
        <f>SUM(B6:B8)</f>
        <v>2499</v>
      </c>
      <c r="C5" s="44">
        <f>SUM(C6:C8)</f>
        <v>2700</v>
      </c>
      <c r="D5" s="44">
        <v>3330</v>
      </c>
      <c r="E5" s="45">
        <f>(D5/B5-1)*100</f>
        <v>33.253301320528216</v>
      </c>
    </row>
    <row r="6" spans="1:5" s="46" customFormat="1" ht="32.25" customHeight="1">
      <c r="A6" s="43" t="s">
        <v>32</v>
      </c>
      <c r="B6" s="26">
        <v>316</v>
      </c>
      <c r="C6" s="47">
        <v>320</v>
      </c>
      <c r="D6" s="47">
        <v>320</v>
      </c>
      <c r="E6" s="45">
        <f t="shared" ref="E6:E15" si="0">(D6/B6-1)*100</f>
        <v>1.2658227848101333</v>
      </c>
    </row>
    <row r="7" spans="1:5" s="46" customFormat="1" ht="32.25" customHeight="1">
      <c r="A7" s="43" t="s">
        <v>33</v>
      </c>
      <c r="B7" s="26">
        <v>406</v>
      </c>
      <c r="C7" s="47">
        <v>410</v>
      </c>
      <c r="D7" s="47">
        <v>410</v>
      </c>
      <c r="E7" s="45">
        <f t="shared" si="0"/>
        <v>0.98522167487684609</v>
      </c>
    </row>
    <row r="8" spans="1:5" s="46" customFormat="1" ht="32.25" customHeight="1">
      <c r="A8" s="43" t="s">
        <v>34</v>
      </c>
      <c r="B8" s="26">
        <v>1777</v>
      </c>
      <c r="C8" s="47">
        <v>1970</v>
      </c>
      <c r="D8" s="47">
        <v>2600</v>
      </c>
      <c r="E8" s="45">
        <f t="shared" si="0"/>
        <v>46.314012380416436</v>
      </c>
    </row>
    <row r="9" spans="1:5" s="46" customFormat="1" ht="32.25" customHeight="1">
      <c r="A9" s="43" t="s">
        <v>35</v>
      </c>
      <c r="B9" s="44">
        <f>SUM(B10:B15)</f>
        <v>6202</v>
      </c>
      <c r="C9" s="44">
        <f>SUM(C11:C15)</f>
        <v>3958</v>
      </c>
      <c r="D9" s="44">
        <v>8067</v>
      </c>
      <c r="E9" s="45">
        <f t="shared" si="0"/>
        <v>30.070944856497906</v>
      </c>
    </row>
    <row r="10" spans="1:5" s="46" customFormat="1" ht="32.25" customHeight="1">
      <c r="A10" s="43" t="s">
        <v>36</v>
      </c>
      <c r="B10" s="44">
        <v>2090</v>
      </c>
      <c r="C10" s="44"/>
      <c r="D10" s="44"/>
      <c r="E10" s="45">
        <f t="shared" si="0"/>
        <v>-100</v>
      </c>
    </row>
    <row r="11" spans="1:5" s="46" customFormat="1" ht="32.25" customHeight="1">
      <c r="A11" s="43" t="s">
        <v>37</v>
      </c>
      <c r="B11" s="26"/>
      <c r="C11" s="47">
        <v>604</v>
      </c>
      <c r="D11" s="47">
        <v>604</v>
      </c>
      <c r="E11" s="45"/>
    </row>
    <row r="12" spans="1:5" s="46" customFormat="1" ht="32.25" customHeight="1">
      <c r="A12" s="43" t="s">
        <v>38</v>
      </c>
      <c r="B12" s="26">
        <v>290</v>
      </c>
      <c r="C12" s="47">
        <v>324</v>
      </c>
      <c r="D12" s="47">
        <v>324</v>
      </c>
      <c r="E12" s="45">
        <f t="shared" si="0"/>
        <v>11.724137931034484</v>
      </c>
    </row>
    <row r="13" spans="1:5" s="46" customFormat="1" ht="32.25" customHeight="1">
      <c r="A13" s="43" t="s">
        <v>52</v>
      </c>
      <c r="B13" s="26"/>
      <c r="C13" s="47"/>
      <c r="D13" s="47">
        <v>4109</v>
      </c>
      <c r="E13" s="45"/>
    </row>
    <row r="14" spans="1:5" s="46" customFormat="1" ht="32.25" customHeight="1">
      <c r="A14" s="43" t="s">
        <v>53</v>
      </c>
      <c r="B14" s="26"/>
      <c r="C14" s="47"/>
      <c r="D14" s="47">
        <v>30</v>
      </c>
      <c r="E14" s="45"/>
    </row>
    <row r="15" spans="1:5" s="46" customFormat="1" ht="35.25" customHeight="1">
      <c r="A15" s="48" t="s">
        <v>54</v>
      </c>
      <c r="B15" s="26">
        <v>3822</v>
      </c>
      <c r="C15" s="47">
        <v>3030</v>
      </c>
      <c r="D15" s="47">
        <v>3000</v>
      </c>
      <c r="E15" s="45">
        <f t="shared" si="0"/>
        <v>-21.507064364207217</v>
      </c>
    </row>
    <row r="16" spans="1:5" s="46" customFormat="1" ht="36" customHeight="1">
      <c r="A16" s="110" t="s">
        <v>308</v>
      </c>
      <c r="B16" s="110"/>
      <c r="C16" s="110"/>
      <c r="D16" s="110"/>
      <c r="E16" s="110"/>
    </row>
    <row r="17" spans="1:5" s="46" customFormat="1">
      <c r="A17" s="34"/>
      <c r="B17" s="34"/>
      <c r="C17" s="34"/>
      <c r="D17" s="34"/>
      <c r="E17" s="34"/>
    </row>
    <row r="18" spans="1:5" s="46" customFormat="1">
      <c r="A18" s="34"/>
      <c r="B18" s="34"/>
      <c r="C18" s="34"/>
      <c r="D18" s="34"/>
      <c r="E18" s="34"/>
    </row>
    <row r="19" spans="1:5" s="46" customFormat="1">
      <c r="A19" s="34"/>
      <c r="B19" s="34"/>
      <c r="C19" s="34"/>
      <c r="D19" s="34"/>
      <c r="E19" s="34"/>
    </row>
    <row r="20" spans="1:5" s="46" customFormat="1">
      <c r="A20" s="34"/>
      <c r="B20" s="34"/>
      <c r="C20" s="34"/>
      <c r="D20" s="34"/>
      <c r="E20" s="34"/>
    </row>
    <row r="21" spans="1:5" s="46" customFormat="1">
      <c r="A21" s="34"/>
      <c r="B21" s="34"/>
      <c r="C21" s="34"/>
      <c r="D21" s="34"/>
      <c r="E21" s="34"/>
    </row>
    <row r="22" spans="1:5" s="46" customFormat="1">
      <c r="A22" s="34"/>
      <c r="B22" s="34"/>
      <c r="C22" s="34"/>
      <c r="D22" s="34"/>
      <c r="E22" s="34"/>
    </row>
    <row r="23" spans="1:5" s="46" customFormat="1">
      <c r="A23" s="34"/>
      <c r="B23" s="34"/>
      <c r="C23" s="34"/>
      <c r="D23" s="34"/>
      <c r="E23" s="34"/>
    </row>
    <row r="24" spans="1:5" s="46" customFormat="1">
      <c r="A24" s="34"/>
      <c r="B24" s="34"/>
      <c r="C24" s="49"/>
      <c r="D24" s="49"/>
      <c r="E24" s="34"/>
    </row>
    <row r="25" spans="1:5" s="46" customFormat="1">
      <c r="A25" s="34"/>
      <c r="B25" s="34"/>
      <c r="C25" s="34"/>
      <c r="D25" s="34"/>
      <c r="E25" s="34"/>
    </row>
    <row r="26" spans="1:5" s="46" customFormat="1">
      <c r="A26" s="34"/>
      <c r="B26" s="34"/>
      <c r="C26" s="34"/>
      <c r="D26" s="34"/>
      <c r="E26" s="34"/>
    </row>
    <row r="27" spans="1:5" s="46" customFormat="1">
      <c r="A27" s="34"/>
      <c r="B27" s="34"/>
      <c r="C27" s="34"/>
      <c r="D27" s="34"/>
      <c r="E27" s="34"/>
    </row>
    <row r="28" spans="1:5" s="46" customFormat="1">
      <c r="A28" s="34"/>
      <c r="B28" s="34"/>
      <c r="C28" s="34"/>
      <c r="D28" s="34"/>
      <c r="E28" s="34"/>
    </row>
    <row r="29" spans="1:5" s="46" customFormat="1">
      <c r="A29" s="34"/>
      <c r="B29" s="34"/>
      <c r="C29" s="34"/>
      <c r="D29" s="34"/>
      <c r="E29" s="34"/>
    </row>
    <row r="30" spans="1:5" s="46" customFormat="1">
      <c r="A30" s="34"/>
      <c r="B30" s="34"/>
      <c r="C30" s="34"/>
      <c r="D30" s="34"/>
      <c r="E30" s="34"/>
    </row>
    <row r="31" spans="1:5" s="46" customFormat="1">
      <c r="A31" s="34"/>
      <c r="B31" s="34"/>
      <c r="C31" s="34"/>
      <c r="D31" s="34"/>
      <c r="E31" s="34"/>
    </row>
    <row r="32" spans="1:5" s="46" customFormat="1">
      <c r="A32" s="34"/>
      <c r="B32" s="34"/>
      <c r="C32" s="34"/>
      <c r="D32" s="34"/>
      <c r="E32" s="34"/>
    </row>
    <row r="33" spans="1:5" s="46" customFormat="1">
      <c r="A33" s="34"/>
      <c r="B33" s="34"/>
      <c r="C33" s="34"/>
      <c r="D33" s="34"/>
      <c r="E33" s="34"/>
    </row>
    <row r="34" spans="1:5" s="46" customFormat="1">
      <c r="A34" s="34"/>
      <c r="B34" s="34"/>
      <c r="C34" s="34"/>
      <c r="D34" s="34"/>
      <c r="E34" s="34"/>
    </row>
    <row r="35" spans="1:5" s="46" customFormat="1">
      <c r="A35" s="34"/>
      <c r="B35" s="34"/>
      <c r="C35" s="34"/>
      <c r="D35" s="34"/>
      <c r="E35" s="34"/>
    </row>
    <row r="36" spans="1:5" s="46" customFormat="1">
      <c r="A36" s="34"/>
      <c r="B36" s="34"/>
      <c r="C36" s="34"/>
      <c r="D36" s="34"/>
      <c r="E36" s="34"/>
    </row>
    <row r="37" spans="1:5" s="46" customFormat="1">
      <c r="A37" s="34"/>
      <c r="B37" s="34"/>
      <c r="C37" s="34"/>
      <c r="D37" s="34"/>
      <c r="E37" s="34"/>
    </row>
    <row r="38" spans="1:5" s="46" customFormat="1">
      <c r="A38" s="34"/>
      <c r="B38" s="34"/>
      <c r="C38" s="34"/>
      <c r="D38" s="34"/>
      <c r="E38" s="34"/>
    </row>
  </sheetData>
  <mergeCells count="2">
    <mergeCell ref="A2:E2"/>
    <mergeCell ref="A16:E16"/>
  </mergeCells>
  <phoneticPr fontId="1" type="noConversion"/>
  <printOptions horizontalCentered="1"/>
  <pageMargins left="0.24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zoomScale="98" zoomScaleNormal="98" workbookViewId="0">
      <pane xSplit="1" ySplit="4" topLeftCell="B5" activePane="bottomRight" state="frozen"/>
      <selection activeCell="D24" activeCellId="1" sqref="D5 D24:D25"/>
      <selection pane="topRight" activeCell="D24" activeCellId="1" sqref="D5 D24:D25"/>
      <selection pane="bottomLeft" activeCell="D24" activeCellId="1" sqref="D5 D24:D25"/>
      <selection pane="bottomRight" activeCell="A18" sqref="A18"/>
    </sheetView>
  </sheetViews>
  <sheetFormatPr defaultRowHeight="14.25"/>
  <cols>
    <col min="1" max="1" width="44.375" style="64" customWidth="1"/>
    <col min="2" max="2" width="11.75" style="64" customWidth="1"/>
    <col min="3" max="3" width="12.125" style="64" customWidth="1"/>
    <col min="4" max="4" width="11.375" style="64" customWidth="1"/>
    <col min="5" max="5" width="12.625" style="64" customWidth="1"/>
    <col min="6" max="16384" width="9" style="65"/>
  </cols>
  <sheetData>
    <row r="1" spans="1:5" ht="27.75" customHeight="1">
      <c r="A1" s="63" t="s">
        <v>284</v>
      </c>
      <c r="B1" s="63"/>
      <c r="C1" s="63"/>
      <c r="D1" s="63"/>
    </row>
    <row r="2" spans="1:5" ht="42" customHeight="1">
      <c r="A2" s="111" t="s">
        <v>333</v>
      </c>
      <c r="B2" s="111"/>
      <c r="C2" s="111"/>
      <c r="D2" s="111"/>
      <c r="E2" s="111"/>
    </row>
    <row r="3" spans="1:5" s="68" customFormat="1" ht="27.75" customHeight="1">
      <c r="A3" s="66" t="s">
        <v>39</v>
      </c>
      <c r="B3" s="66"/>
      <c r="C3" s="66"/>
      <c r="D3" s="66"/>
      <c r="E3" s="67" t="s">
        <v>8</v>
      </c>
    </row>
    <row r="4" spans="1:5" s="68" customFormat="1" ht="33" customHeight="1">
      <c r="A4" s="69" t="s">
        <v>30</v>
      </c>
      <c r="B4" s="41" t="s">
        <v>40</v>
      </c>
      <c r="C4" s="42" t="s">
        <v>41</v>
      </c>
      <c r="D4" s="42" t="s">
        <v>2</v>
      </c>
      <c r="E4" s="16" t="s">
        <v>13</v>
      </c>
    </row>
    <row r="5" spans="1:5" s="72" customFormat="1" ht="33.75" customHeight="1">
      <c r="A5" s="70" t="s">
        <v>45</v>
      </c>
      <c r="B5" s="71">
        <v>266</v>
      </c>
      <c r="C5" s="71">
        <v>250</v>
      </c>
      <c r="D5" s="71">
        <v>258</v>
      </c>
      <c r="E5" s="45">
        <f>(D5/B5-1)*100</f>
        <v>-3.007518796992481</v>
      </c>
    </row>
    <row r="6" spans="1:5" s="72" customFormat="1" ht="33.75" customHeight="1">
      <c r="A6" s="70" t="s">
        <v>46</v>
      </c>
      <c r="B6" s="71">
        <v>266</v>
      </c>
      <c r="C6" s="71">
        <v>250</v>
      </c>
      <c r="D6" s="71">
        <v>258</v>
      </c>
      <c r="E6" s="45">
        <f t="shared" ref="E6:E7" si="0">(D6/B6-1)*100</f>
        <v>-3.007518796992481</v>
      </c>
    </row>
    <row r="7" spans="1:5" s="72" customFormat="1" ht="33.75" customHeight="1">
      <c r="A7" s="70" t="s">
        <v>47</v>
      </c>
      <c r="B7" s="71">
        <v>266</v>
      </c>
      <c r="C7" s="71">
        <v>250</v>
      </c>
      <c r="D7" s="71">
        <v>258</v>
      </c>
      <c r="E7" s="45">
        <f t="shared" si="0"/>
        <v>-3.007518796992481</v>
      </c>
    </row>
    <row r="8" spans="1:5" s="74" customFormat="1" ht="33.75" customHeight="1">
      <c r="A8" s="70" t="s">
        <v>48</v>
      </c>
      <c r="B8" s="71">
        <v>241</v>
      </c>
      <c r="C8" s="73">
        <v>285</v>
      </c>
      <c r="D8" s="73">
        <v>285</v>
      </c>
      <c r="E8" s="45">
        <f t="shared" ref="E8:E10" si="1">(C8/B8-1)*100</f>
        <v>18.257261410788384</v>
      </c>
    </row>
    <row r="9" spans="1:5" s="74" customFormat="1" ht="33.75" customHeight="1">
      <c r="A9" s="75" t="s">
        <v>49</v>
      </c>
      <c r="B9" s="71">
        <v>241</v>
      </c>
      <c r="C9" s="76">
        <v>285</v>
      </c>
      <c r="D9" s="76">
        <v>285</v>
      </c>
      <c r="E9" s="45">
        <f t="shared" si="1"/>
        <v>18.257261410788384</v>
      </c>
    </row>
    <row r="10" spans="1:5" s="74" customFormat="1" ht="33.75" customHeight="1">
      <c r="A10" s="77" t="s">
        <v>50</v>
      </c>
      <c r="B10" s="71">
        <v>241</v>
      </c>
      <c r="C10" s="76">
        <v>285</v>
      </c>
      <c r="D10" s="76">
        <v>285</v>
      </c>
      <c r="E10" s="45">
        <f t="shared" si="1"/>
        <v>18.257261410788384</v>
      </c>
    </row>
    <row r="11" spans="1:5" s="72" customFormat="1" ht="27.75" customHeight="1">
      <c r="A11" s="112" t="s">
        <v>51</v>
      </c>
      <c r="B11" s="112"/>
      <c r="C11" s="112"/>
      <c r="D11" s="112"/>
      <c r="E11" s="112"/>
    </row>
    <row r="12" spans="1:5" s="72" customFormat="1">
      <c r="A12" s="78"/>
      <c r="B12" s="78"/>
      <c r="C12" s="78"/>
      <c r="D12" s="78"/>
      <c r="E12" s="79"/>
    </row>
    <row r="13" spans="1:5" s="72" customFormat="1">
      <c r="A13" s="78"/>
      <c r="B13" s="78"/>
      <c r="C13" s="78"/>
      <c r="D13" s="78"/>
      <c r="E13" s="78"/>
    </row>
    <row r="14" spans="1:5" s="72" customFormat="1">
      <c r="A14" s="78"/>
      <c r="B14" s="78"/>
      <c r="C14" s="78"/>
      <c r="D14" s="78"/>
      <c r="E14" s="78"/>
    </row>
    <row r="15" spans="1:5" s="72" customFormat="1">
      <c r="A15" s="78"/>
      <c r="B15" s="78"/>
      <c r="C15" s="78"/>
      <c r="D15" s="78"/>
      <c r="E15" s="80"/>
    </row>
    <row r="16" spans="1:5" s="72" customFormat="1">
      <c r="A16" s="78"/>
      <c r="B16" s="78"/>
      <c r="C16" s="78"/>
      <c r="D16" s="78"/>
      <c r="E16" s="78"/>
    </row>
    <row r="17" spans="1:5" s="72" customFormat="1">
      <c r="A17" s="78"/>
      <c r="B17" s="78"/>
      <c r="C17" s="78"/>
      <c r="D17" s="78"/>
      <c r="E17" s="78"/>
    </row>
    <row r="18" spans="1:5" s="72" customFormat="1">
      <c r="A18" s="78"/>
      <c r="B18" s="78"/>
      <c r="C18" s="78"/>
      <c r="D18" s="78"/>
      <c r="E18" s="78"/>
    </row>
    <row r="19" spans="1:5" s="72" customFormat="1">
      <c r="A19" s="78"/>
      <c r="B19" s="78"/>
      <c r="C19" s="78"/>
      <c r="D19" s="78"/>
      <c r="E19" s="78"/>
    </row>
    <row r="20" spans="1:5" s="72" customFormat="1">
      <c r="A20" s="78"/>
      <c r="B20" s="78"/>
      <c r="C20" s="78"/>
      <c r="D20" s="78"/>
      <c r="E20" s="78"/>
    </row>
    <row r="21" spans="1:5" s="72" customFormat="1">
      <c r="A21" s="78"/>
      <c r="B21" s="78"/>
      <c r="C21" s="78"/>
      <c r="D21" s="78"/>
      <c r="E21" s="78"/>
    </row>
    <row r="22" spans="1:5" s="72" customFormat="1">
      <c r="A22" s="78"/>
      <c r="B22" s="78"/>
      <c r="C22" s="78"/>
      <c r="D22" s="78"/>
      <c r="E22" s="78"/>
    </row>
    <row r="23" spans="1:5" s="72" customFormat="1">
      <c r="A23" s="78"/>
      <c r="B23" s="78"/>
      <c r="C23" s="78"/>
      <c r="D23" s="78"/>
      <c r="E23" s="78"/>
    </row>
    <row r="24" spans="1:5" s="72" customFormat="1">
      <c r="A24" s="78"/>
      <c r="B24" s="78"/>
      <c r="C24" s="78"/>
      <c r="D24" s="78"/>
      <c r="E24" s="78"/>
    </row>
    <row r="25" spans="1:5" s="72" customFormat="1">
      <c r="A25" s="78"/>
      <c r="B25" s="78"/>
      <c r="C25" s="78"/>
      <c r="D25" s="78"/>
      <c r="E25" s="78"/>
    </row>
    <row r="26" spans="1:5" s="72" customFormat="1">
      <c r="A26" s="78"/>
      <c r="B26" s="78"/>
      <c r="C26" s="78"/>
      <c r="D26" s="78"/>
      <c r="E26" s="78"/>
    </row>
    <row r="27" spans="1:5" s="72" customFormat="1">
      <c r="A27" s="78"/>
      <c r="B27" s="78"/>
      <c r="C27" s="78"/>
      <c r="D27" s="78"/>
      <c r="E27" s="78"/>
    </row>
    <row r="28" spans="1:5" s="72" customFormat="1">
      <c r="A28" s="78"/>
      <c r="B28" s="78"/>
      <c r="C28" s="78"/>
      <c r="D28" s="78"/>
      <c r="E28" s="78"/>
    </row>
    <row r="29" spans="1:5" s="72" customFormat="1">
      <c r="A29" s="78"/>
      <c r="B29" s="78"/>
      <c r="C29" s="78"/>
      <c r="D29" s="78"/>
      <c r="E29" s="78"/>
    </row>
    <row r="30" spans="1:5" s="72" customFormat="1">
      <c r="A30" s="78"/>
      <c r="B30" s="78"/>
      <c r="C30" s="78"/>
      <c r="D30" s="78"/>
      <c r="E30" s="78"/>
    </row>
    <row r="31" spans="1:5" s="72" customFormat="1">
      <c r="A31" s="78"/>
      <c r="B31" s="78"/>
      <c r="C31" s="78"/>
      <c r="D31" s="78"/>
      <c r="E31" s="78"/>
    </row>
    <row r="32" spans="1:5" s="72" customFormat="1">
      <c r="A32" s="78"/>
      <c r="B32" s="78"/>
      <c r="C32" s="78"/>
      <c r="D32" s="78"/>
      <c r="E32" s="78"/>
    </row>
    <row r="33" spans="1:5" s="72" customFormat="1">
      <c r="A33" s="78"/>
      <c r="B33" s="78"/>
      <c r="C33" s="78"/>
      <c r="D33" s="78"/>
      <c r="E33" s="78"/>
    </row>
    <row r="34" spans="1:5" s="72" customFormat="1">
      <c r="A34" s="78"/>
      <c r="B34" s="78"/>
      <c r="C34" s="78"/>
      <c r="D34" s="78"/>
      <c r="E34" s="78"/>
    </row>
    <row r="35" spans="1:5" s="72" customFormat="1">
      <c r="A35" s="78"/>
      <c r="B35" s="78"/>
      <c r="C35" s="78"/>
      <c r="D35" s="78"/>
      <c r="E35" s="78"/>
    </row>
    <row r="36" spans="1:5" s="72" customFormat="1">
      <c r="A36" s="78"/>
      <c r="B36" s="78"/>
      <c r="C36" s="78"/>
      <c r="D36" s="78"/>
      <c r="E36" s="78"/>
    </row>
    <row r="37" spans="1:5" s="72" customFormat="1">
      <c r="A37" s="78"/>
      <c r="B37" s="78"/>
      <c r="C37" s="78"/>
      <c r="D37" s="78"/>
      <c r="E37" s="78"/>
    </row>
    <row r="38" spans="1:5" s="72" customFormat="1">
      <c r="A38" s="78"/>
      <c r="B38" s="78"/>
      <c r="C38" s="78"/>
      <c r="D38" s="78"/>
      <c r="E38" s="78"/>
    </row>
    <row r="39" spans="1:5" s="72" customFormat="1">
      <c r="A39" s="78"/>
      <c r="B39" s="78"/>
      <c r="C39" s="78"/>
      <c r="D39" s="78"/>
      <c r="E39" s="78"/>
    </row>
  </sheetData>
  <mergeCells count="2">
    <mergeCell ref="A2:E2"/>
    <mergeCell ref="A11:E11"/>
  </mergeCells>
  <phoneticPr fontId="1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9" sqref="I1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2016一般公共预算收入</vt:lpstr>
      <vt:lpstr>2016年一般公共预算支出</vt:lpstr>
      <vt:lpstr>2016公共财政预算收支平衡</vt:lpstr>
      <vt:lpstr>2016年功能科目明细表</vt:lpstr>
      <vt:lpstr>2016基金收支</vt:lpstr>
      <vt:lpstr>2016年国有资本经营预算</vt:lpstr>
      <vt:lpstr>Sheet2</vt:lpstr>
      <vt:lpstr>Sheet3</vt:lpstr>
      <vt:lpstr>'2016公共财政预算收支平衡'!Database</vt:lpstr>
      <vt:lpstr>'2016基金收支'!Database</vt:lpstr>
      <vt:lpstr>'2016年国有资本经营预算'!Database</vt:lpstr>
      <vt:lpstr>'2016一般公共预算收入'!Database</vt:lpstr>
      <vt:lpstr>'2016年功能科目明细表'!Print_Titles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2016-11-23T06:01:13Z</dcterms:modified>
</cp:coreProperties>
</file>